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510" yWindow="795" windowWidth="17895" windowHeight="13560"/>
  </bookViews>
  <sheets>
    <sheet name="ВУЗы" sheetId="1" r:id="rId1"/>
    <sheet name="Кластеры" sheetId="3" r:id="rId2"/>
    <sheet name="МО" sheetId="4" r:id="rId3"/>
  </sheets>
  <calcPr calcId="145621"/>
</workbook>
</file>

<file path=xl/calcChain.xml><?xml version="1.0" encoding="utf-8"?>
<calcChain xmlns="http://schemas.openxmlformats.org/spreadsheetml/2006/main">
  <c r="BP31" i="4" l="1"/>
  <c r="BN31" i="4"/>
  <c r="BM31" i="4"/>
  <c r="BK31" i="4"/>
  <c r="BJ31" i="4"/>
  <c r="BH31" i="4"/>
  <c r="BI31" i="4" s="1"/>
  <c r="BF31" i="4"/>
  <c r="BD31" i="4"/>
  <c r="BB31" i="4"/>
  <c r="AX31" i="4"/>
  <c r="AV31" i="4"/>
  <c r="AU31" i="4"/>
  <c r="AW31" i="4" s="1"/>
  <c r="AS31" i="4"/>
  <c r="AQ31" i="4"/>
  <c r="AO31" i="4"/>
  <c r="AM31" i="4"/>
  <c r="AK31" i="4"/>
  <c r="BC31" i="4" s="1"/>
  <c r="AI31" i="4"/>
  <c r="AJ31" i="4" s="1"/>
  <c r="AH31" i="4"/>
  <c r="AF31" i="4"/>
  <c r="AE31" i="4"/>
  <c r="AD31" i="4"/>
  <c r="AT31" i="4" s="1"/>
  <c r="AC31" i="4"/>
  <c r="BL31" i="4" s="1"/>
  <c r="BQ30" i="4"/>
  <c r="BO30" i="4"/>
  <c r="BL30" i="4"/>
  <c r="BI30" i="4"/>
  <c r="BG30" i="4"/>
  <c r="BE30" i="4"/>
  <c r="BC30" i="4"/>
  <c r="AY30" i="4"/>
  <c r="AW30" i="4"/>
  <c r="AT30" i="4"/>
  <c r="AR30" i="4"/>
  <c r="AP30" i="4"/>
  <c r="AN30" i="4"/>
  <c r="AL30" i="4"/>
  <c r="AJ30" i="4"/>
  <c r="AG30" i="4"/>
  <c r="BQ29" i="4"/>
  <c r="BO29" i="4"/>
  <c r="BL29" i="4"/>
  <c r="BI29" i="4"/>
  <c r="BG29" i="4"/>
  <c r="BE29" i="4"/>
  <c r="BC29" i="4"/>
  <c r="AY29" i="4"/>
  <c r="AW29" i="4"/>
  <c r="AT29" i="4"/>
  <c r="AR29" i="4"/>
  <c r="AP29" i="4"/>
  <c r="AN29" i="4"/>
  <c r="AL29" i="4"/>
  <c r="AJ29" i="4"/>
  <c r="AG29" i="4"/>
  <c r="BQ28" i="4"/>
  <c r="BO28" i="4"/>
  <c r="BL28" i="4"/>
  <c r="BI28" i="4"/>
  <c r="BG28" i="4"/>
  <c r="BE28" i="4"/>
  <c r="BC28" i="4"/>
  <c r="AY28" i="4"/>
  <c r="AW28" i="4"/>
  <c r="AT28" i="4"/>
  <c r="AR28" i="4"/>
  <c r="AP28" i="4"/>
  <c r="AN28" i="4"/>
  <c r="AL28" i="4"/>
  <c r="AJ28" i="4"/>
  <c r="AG28" i="4"/>
  <c r="BQ27" i="4"/>
  <c r="BO27" i="4"/>
  <c r="BL27" i="4"/>
  <c r="BI27" i="4"/>
  <c r="BG27" i="4"/>
  <c r="BE27" i="4"/>
  <c r="BC27" i="4"/>
  <c r="AY27" i="4"/>
  <c r="AW27" i="4"/>
  <c r="AT27" i="4"/>
  <c r="AR27" i="4"/>
  <c r="AP27" i="4"/>
  <c r="AN27" i="4"/>
  <c r="AL27" i="4"/>
  <c r="AJ27" i="4"/>
  <c r="AG27" i="4"/>
  <c r="BQ26" i="4"/>
  <c r="BO26" i="4"/>
  <c r="BL26" i="4"/>
  <c r="BI26" i="4"/>
  <c r="BG26" i="4"/>
  <c r="BE26" i="4"/>
  <c r="BC26" i="4"/>
  <c r="AY26" i="4"/>
  <c r="AW26" i="4"/>
  <c r="AT26" i="4"/>
  <c r="AR26" i="4"/>
  <c r="AP26" i="4"/>
  <c r="AN26" i="4"/>
  <c r="AL26" i="4"/>
  <c r="AJ26" i="4"/>
  <c r="AG26" i="4"/>
  <c r="BQ25" i="4"/>
  <c r="BO25" i="4"/>
  <c r="BL25" i="4"/>
  <c r="BI25" i="4"/>
  <c r="BG25" i="4"/>
  <c r="BE25" i="4"/>
  <c r="BC25" i="4"/>
  <c r="AY25" i="4"/>
  <c r="AW25" i="4"/>
  <c r="AT25" i="4"/>
  <c r="AR25" i="4"/>
  <c r="AP25" i="4"/>
  <c r="AN25" i="4"/>
  <c r="AL25" i="4"/>
  <c r="AJ25" i="4"/>
  <c r="AG25" i="4"/>
  <c r="BQ24" i="4"/>
  <c r="BO24" i="4"/>
  <c r="BL24" i="4"/>
  <c r="BI24" i="4"/>
  <c r="BG24" i="4"/>
  <c r="BE24" i="4"/>
  <c r="BC24" i="4"/>
  <c r="AY24" i="4"/>
  <c r="AW24" i="4"/>
  <c r="AT24" i="4"/>
  <c r="AR24" i="4"/>
  <c r="AP24" i="4"/>
  <c r="AN24" i="4"/>
  <c r="AL24" i="4"/>
  <c r="AJ24" i="4"/>
  <c r="AG24" i="4"/>
  <c r="BQ23" i="4"/>
  <c r="BO23" i="4"/>
  <c r="BL23" i="4"/>
  <c r="BI23" i="4"/>
  <c r="BG23" i="4"/>
  <c r="BE23" i="4"/>
  <c r="BC23" i="4"/>
  <c r="AY23" i="4"/>
  <c r="AW23" i="4"/>
  <c r="AT23" i="4"/>
  <c r="AR23" i="4"/>
  <c r="AP23" i="4"/>
  <c r="AN23" i="4"/>
  <c r="AL23" i="4"/>
  <c r="AJ23" i="4"/>
  <c r="AG23" i="4"/>
  <c r="BQ22" i="4"/>
  <c r="BO22" i="4"/>
  <c r="BL22" i="4"/>
  <c r="BI22" i="4"/>
  <c r="BG22" i="4"/>
  <c r="BE22" i="4"/>
  <c r="BC22" i="4"/>
  <c r="AY22" i="4"/>
  <c r="AW22" i="4"/>
  <c r="AT22" i="4"/>
  <c r="AR22" i="4"/>
  <c r="AP22" i="4"/>
  <c r="AN22" i="4"/>
  <c r="AL22" i="4"/>
  <c r="AJ22" i="4"/>
  <c r="AG22" i="4"/>
  <c r="BQ21" i="4"/>
  <c r="BO21" i="4"/>
  <c r="BL21" i="4"/>
  <c r="BI21" i="4"/>
  <c r="BG21" i="4"/>
  <c r="BE21" i="4"/>
  <c r="BC21" i="4"/>
  <c r="AY21" i="4"/>
  <c r="AW21" i="4"/>
  <c r="AT21" i="4"/>
  <c r="AR21" i="4"/>
  <c r="AP21" i="4"/>
  <c r="AN21" i="4"/>
  <c r="AL21" i="4"/>
  <c r="AJ21" i="4"/>
  <c r="AG21" i="4"/>
  <c r="BQ20" i="4"/>
  <c r="BO20" i="4"/>
  <c r="BL20" i="4"/>
  <c r="BI20" i="4"/>
  <c r="BG20" i="4"/>
  <c r="BE20" i="4"/>
  <c r="BC20" i="4"/>
  <c r="AY20" i="4"/>
  <c r="AW20" i="4"/>
  <c r="AT20" i="4"/>
  <c r="AR20" i="4"/>
  <c r="AP20" i="4"/>
  <c r="AN20" i="4"/>
  <c r="AL20" i="4"/>
  <c r="AJ20" i="4"/>
  <c r="AG20" i="4"/>
  <c r="BQ19" i="4"/>
  <c r="BO19" i="4"/>
  <c r="BL19" i="4"/>
  <c r="BI19" i="4"/>
  <c r="BG19" i="4"/>
  <c r="BE19" i="4"/>
  <c r="BC19" i="4"/>
  <c r="AY19" i="4"/>
  <c r="AW19" i="4"/>
  <c r="AT19" i="4"/>
  <c r="AR19" i="4"/>
  <c r="AP19" i="4"/>
  <c r="AN19" i="4"/>
  <c r="AL19" i="4"/>
  <c r="AJ19" i="4"/>
  <c r="AG19" i="4"/>
  <c r="BQ18" i="4"/>
  <c r="BO18" i="4"/>
  <c r="BL18" i="4"/>
  <c r="BI18" i="4"/>
  <c r="BG18" i="4"/>
  <c r="BE18" i="4"/>
  <c r="BC18" i="4"/>
  <c r="AY18" i="4"/>
  <c r="AW18" i="4"/>
  <c r="AT18" i="4"/>
  <c r="AR18" i="4"/>
  <c r="AP18" i="4"/>
  <c r="AN18" i="4"/>
  <c r="AL18" i="4"/>
  <c r="AJ18" i="4"/>
  <c r="AG18" i="4"/>
  <c r="BQ17" i="4"/>
  <c r="BO17" i="4"/>
  <c r="BL17" i="4"/>
  <c r="BI17" i="4"/>
  <c r="BG17" i="4"/>
  <c r="BE17" i="4"/>
  <c r="BC17" i="4"/>
  <c r="AY17" i="4"/>
  <c r="AW17" i="4"/>
  <c r="AT17" i="4"/>
  <c r="AR17" i="4"/>
  <c r="AP17" i="4"/>
  <c r="AN17" i="4"/>
  <c r="AL17" i="4"/>
  <c r="AJ17" i="4"/>
  <c r="AG17" i="4"/>
  <c r="BQ16" i="4"/>
  <c r="BO16" i="4"/>
  <c r="BL16" i="4"/>
  <c r="BI16" i="4"/>
  <c r="BG16" i="4"/>
  <c r="BE16" i="4"/>
  <c r="BC16" i="4"/>
  <c r="AY16" i="4"/>
  <c r="AW16" i="4"/>
  <c r="AT16" i="4"/>
  <c r="AR16" i="4"/>
  <c r="AP16" i="4"/>
  <c r="AN16" i="4"/>
  <c r="AL16" i="4"/>
  <c r="AJ16" i="4"/>
  <c r="AG16" i="4"/>
  <c r="BQ15" i="4"/>
  <c r="BO15" i="4"/>
  <c r="BL15" i="4"/>
  <c r="BI15" i="4"/>
  <c r="BG15" i="4"/>
  <c r="BE15" i="4"/>
  <c r="BC15" i="4"/>
  <c r="AY15" i="4"/>
  <c r="AW15" i="4"/>
  <c r="AT15" i="4"/>
  <c r="AR15" i="4"/>
  <c r="AP15" i="4"/>
  <c r="AN15" i="4"/>
  <c r="AL15" i="4"/>
  <c r="AJ15" i="4"/>
  <c r="AG15" i="4"/>
  <c r="BQ14" i="4"/>
  <c r="BO14" i="4"/>
  <c r="BL14" i="4"/>
  <c r="BI14" i="4"/>
  <c r="BG14" i="4"/>
  <c r="BE14" i="4"/>
  <c r="BC14" i="4"/>
  <c r="AY14" i="4"/>
  <c r="AW14" i="4"/>
  <c r="AT14" i="4"/>
  <c r="AR14" i="4"/>
  <c r="AP14" i="4"/>
  <c r="AN14" i="4"/>
  <c r="AL14" i="4"/>
  <c r="AJ14" i="4"/>
  <c r="AG14" i="4"/>
  <c r="BQ13" i="4"/>
  <c r="BO13" i="4"/>
  <c r="BL13" i="4"/>
  <c r="BI13" i="4"/>
  <c r="BG13" i="4"/>
  <c r="BE13" i="4"/>
  <c r="BC13" i="4"/>
  <c r="AY13" i="4"/>
  <c r="AW13" i="4"/>
  <c r="AT13" i="4"/>
  <c r="AR13" i="4"/>
  <c r="AP13" i="4"/>
  <c r="AN13" i="4"/>
  <c r="AL13" i="4"/>
  <c r="AJ13" i="4"/>
  <c r="AG13" i="4"/>
  <c r="BQ12" i="4"/>
  <c r="BO12" i="4"/>
  <c r="BL12" i="4"/>
  <c r="BI12" i="4"/>
  <c r="BG12" i="4"/>
  <c r="BE12" i="4"/>
  <c r="BC12" i="4"/>
  <c r="AY12" i="4"/>
  <c r="AW12" i="4"/>
  <c r="AT12" i="4"/>
  <c r="AR12" i="4"/>
  <c r="AP12" i="4"/>
  <c r="AN12" i="4"/>
  <c r="AL12" i="4"/>
  <c r="AJ12" i="4"/>
  <c r="AG12" i="4"/>
  <c r="BQ11" i="4"/>
  <c r="BO11" i="4"/>
  <c r="BL11" i="4"/>
  <c r="BI11" i="4"/>
  <c r="BG11" i="4"/>
  <c r="BE11" i="4"/>
  <c r="BC11" i="4"/>
  <c r="AY11" i="4"/>
  <c r="AW11" i="4"/>
  <c r="AT11" i="4"/>
  <c r="AR11" i="4"/>
  <c r="AP11" i="4"/>
  <c r="AN11" i="4"/>
  <c r="AL11" i="4"/>
  <c r="AJ11" i="4"/>
  <c r="AG11" i="4"/>
  <c r="BQ10" i="4"/>
  <c r="BO10" i="4"/>
  <c r="BL10" i="4"/>
  <c r="BI10" i="4"/>
  <c r="BG10" i="4"/>
  <c r="BE10" i="4"/>
  <c r="BC10" i="4"/>
  <c r="AY10" i="4"/>
  <c r="AW10" i="4"/>
  <c r="AT10" i="4"/>
  <c r="AR10" i="4"/>
  <c r="AP10" i="4"/>
  <c r="AN10" i="4"/>
  <c r="AL10" i="4"/>
  <c r="AJ10" i="4"/>
  <c r="AG10" i="4"/>
  <c r="BQ9" i="4"/>
  <c r="BO9" i="4"/>
  <c r="BL9" i="4"/>
  <c r="BI9" i="4"/>
  <c r="BG9" i="4"/>
  <c r="BE9" i="4"/>
  <c r="BC9" i="4"/>
  <c r="AY9" i="4"/>
  <c r="AW9" i="4"/>
  <c r="AT9" i="4"/>
  <c r="AR9" i="4"/>
  <c r="AP9" i="4"/>
  <c r="AN9" i="4"/>
  <c r="AL9" i="4"/>
  <c r="AJ9" i="4"/>
  <c r="AG9" i="4"/>
  <c r="BQ8" i="4"/>
  <c r="BO8" i="4"/>
  <c r="BL8" i="4"/>
  <c r="BI8" i="4"/>
  <c r="BG8" i="4"/>
  <c r="BE8" i="4"/>
  <c r="BC8" i="4"/>
  <c r="AY8" i="4"/>
  <c r="AW8" i="4"/>
  <c r="AT8" i="4"/>
  <c r="AR8" i="4"/>
  <c r="AP8" i="4"/>
  <c r="AN8" i="4"/>
  <c r="AL8" i="4"/>
  <c r="AJ8" i="4"/>
  <c r="AG8" i="4"/>
  <c r="BQ7" i="4"/>
  <c r="BO7" i="4"/>
  <c r="BL7" i="4"/>
  <c r="BI7" i="4"/>
  <c r="BG7" i="4"/>
  <c r="BE7" i="4"/>
  <c r="BC7" i="4"/>
  <c r="AY7" i="4"/>
  <c r="AW7" i="4"/>
  <c r="AT7" i="4"/>
  <c r="AR7" i="4"/>
  <c r="AP7" i="4"/>
  <c r="AN7" i="4"/>
  <c r="AL7" i="4"/>
  <c r="AJ7" i="4"/>
  <c r="AG7" i="4"/>
  <c r="BQ6" i="4"/>
  <c r="BO6" i="4"/>
  <c r="BL6" i="4"/>
  <c r="BI6" i="4"/>
  <c r="BG6" i="4"/>
  <c r="BE6" i="4"/>
  <c r="BC6" i="4"/>
  <c r="AY6" i="4"/>
  <c r="AW6" i="4"/>
  <c r="AT6" i="4"/>
  <c r="AR6" i="4"/>
  <c r="AP6" i="4"/>
  <c r="AN6" i="4"/>
  <c r="AL6" i="4"/>
  <c r="AJ6" i="4"/>
  <c r="AG6" i="4"/>
  <c r="BQ5" i="4"/>
  <c r="BO5" i="4"/>
  <c r="BL5" i="4"/>
  <c r="BI5" i="4"/>
  <c r="BG5" i="4"/>
  <c r="BE5" i="4"/>
  <c r="BC5" i="4"/>
  <c r="AY5" i="4"/>
  <c r="AW5" i="4"/>
  <c r="AT5" i="4"/>
  <c r="AR5" i="4"/>
  <c r="AP5" i="4"/>
  <c r="AN5" i="4"/>
  <c r="AL5" i="4"/>
  <c r="AJ5" i="4"/>
  <c r="AG5" i="4"/>
  <c r="BQ4" i="4"/>
  <c r="BO4" i="4"/>
  <c r="BL4" i="4"/>
  <c r="BI4" i="4"/>
  <c r="BG4" i="4"/>
  <c r="BE4" i="4"/>
  <c r="BC4" i="4"/>
  <c r="AY4" i="4"/>
  <c r="AW4" i="4"/>
  <c r="AT4" i="4"/>
  <c r="AR4" i="4"/>
  <c r="AP4" i="4"/>
  <c r="AN4" i="4"/>
  <c r="AL4" i="4"/>
  <c r="AJ4" i="4"/>
  <c r="AG4" i="4"/>
  <c r="BQ3" i="4"/>
  <c r="BO3" i="4"/>
  <c r="BL3" i="4"/>
  <c r="BI3" i="4"/>
  <c r="BG3" i="4"/>
  <c r="BE3" i="4"/>
  <c r="BC3" i="4"/>
  <c r="AY3" i="4"/>
  <c r="AW3" i="4"/>
  <c r="AT3" i="4"/>
  <c r="AR3" i="4"/>
  <c r="AP3" i="4"/>
  <c r="AN3" i="4"/>
  <c r="AL3" i="4"/>
  <c r="AJ3" i="4"/>
  <c r="AG3" i="4"/>
  <c r="AN31" i="4" l="1"/>
  <c r="BE31" i="4"/>
  <c r="BO31" i="4"/>
  <c r="AR31" i="4"/>
  <c r="AY31" i="4"/>
  <c r="BQ31" i="4"/>
  <c r="AG31" i="4"/>
  <c r="BG31" i="4"/>
  <c r="AL31" i="4"/>
  <c r="AP31" i="4"/>
  <c r="AQ8" i="3" l="1"/>
  <c r="AR8" i="3" s="1"/>
  <c r="AO8" i="3"/>
  <c r="AN8" i="3"/>
  <c r="AP8" i="3" s="1"/>
  <c r="AM8" i="3"/>
  <c r="AL8" i="3"/>
  <c r="AK8" i="3"/>
  <c r="AI8" i="3"/>
  <c r="AJ8" i="3" s="1"/>
  <c r="AG8" i="3"/>
  <c r="AH8" i="3" s="1"/>
  <c r="AE8" i="3"/>
  <c r="AF8" i="3" s="1"/>
  <c r="AC8" i="3"/>
  <c r="AD8" i="3" s="1"/>
  <c r="Z8" i="3"/>
  <c r="AA8" i="3" s="1"/>
  <c r="X8" i="3"/>
  <c r="W8" i="3"/>
  <c r="Y8" i="3" s="1"/>
  <c r="U8" i="3"/>
  <c r="S8" i="3"/>
  <c r="Q8" i="3"/>
  <c r="O8" i="3"/>
  <c r="M8" i="3"/>
  <c r="L8" i="3"/>
  <c r="K8" i="3"/>
  <c r="J8" i="3"/>
  <c r="H8" i="3"/>
  <c r="I8" i="3" s="1"/>
  <c r="G8" i="3"/>
  <c r="F8" i="3"/>
  <c r="V8" i="3" s="1"/>
  <c r="D8" i="3"/>
  <c r="C8" i="3"/>
  <c r="AR7" i="3"/>
  <c r="AP7" i="3"/>
  <c r="AM7" i="3"/>
  <c r="AJ7" i="3"/>
  <c r="AH7" i="3"/>
  <c r="AF7" i="3"/>
  <c r="AD7" i="3"/>
  <c r="AA7" i="3"/>
  <c r="Y7" i="3"/>
  <c r="V7" i="3"/>
  <c r="T7" i="3"/>
  <c r="R7" i="3"/>
  <c r="P7" i="3"/>
  <c r="N7" i="3"/>
  <c r="L7" i="3"/>
  <c r="I7" i="3"/>
  <c r="AR6" i="3"/>
  <c r="AP6" i="3"/>
  <c r="AM6" i="3"/>
  <c r="AJ6" i="3"/>
  <c r="AH6" i="3"/>
  <c r="AF6" i="3"/>
  <c r="AD6" i="3"/>
  <c r="AA6" i="3"/>
  <c r="Y6" i="3"/>
  <c r="V6" i="3"/>
  <c r="T6" i="3"/>
  <c r="R6" i="3"/>
  <c r="P6" i="3"/>
  <c r="N6" i="3"/>
  <c r="L6" i="3"/>
  <c r="I6" i="3"/>
  <c r="AR5" i="3"/>
  <c r="AP5" i="3"/>
  <c r="AM5" i="3"/>
  <c r="AJ5" i="3"/>
  <c r="AH5" i="3"/>
  <c r="AF5" i="3"/>
  <c r="AD5" i="3"/>
  <c r="AA5" i="3"/>
  <c r="Y5" i="3"/>
  <c r="V5" i="3"/>
  <c r="T5" i="3"/>
  <c r="R5" i="3"/>
  <c r="P5" i="3"/>
  <c r="N5" i="3"/>
  <c r="L5" i="3"/>
  <c r="I5" i="3"/>
  <c r="AR4" i="3"/>
  <c r="AP4" i="3"/>
  <c r="AM4" i="3"/>
  <c r="AJ4" i="3"/>
  <c r="AH4" i="3"/>
  <c r="AF4" i="3"/>
  <c r="AD4" i="3"/>
  <c r="AA4" i="3"/>
  <c r="Y4" i="3"/>
  <c r="V4" i="3"/>
  <c r="T4" i="3"/>
  <c r="R4" i="3"/>
  <c r="P4" i="3"/>
  <c r="N4" i="3"/>
  <c r="L4" i="3"/>
  <c r="I4" i="3"/>
  <c r="AR3" i="3"/>
  <c r="AP3" i="3"/>
  <c r="AM3" i="3"/>
  <c r="AJ3" i="3"/>
  <c r="AH3" i="3"/>
  <c r="AF3" i="3"/>
  <c r="AD3" i="3"/>
  <c r="AA3" i="3"/>
  <c r="Y3" i="3"/>
  <c r="V3" i="3"/>
  <c r="T3" i="3"/>
  <c r="R3" i="3"/>
  <c r="P3" i="3"/>
  <c r="N3" i="3"/>
  <c r="L3" i="3"/>
  <c r="I3" i="3"/>
  <c r="P8" i="3" l="1"/>
  <c r="T8" i="3"/>
  <c r="N8" i="3"/>
  <c r="R8" i="3"/>
  <c r="CD7" i="1" l="1"/>
  <c r="CD6" i="1"/>
  <c r="CD5" i="1"/>
  <c r="CD4" i="1"/>
  <c r="CD3" i="1"/>
  <c r="CD2" i="1"/>
  <c r="AP3" i="1" l="1"/>
  <c r="AP4" i="1"/>
  <c r="AP5" i="1"/>
  <c r="AP6" i="1"/>
  <c r="AP2" i="1"/>
  <c r="AN3" i="1"/>
  <c r="AN4" i="1"/>
  <c r="AN5" i="1"/>
  <c r="AN6" i="1"/>
  <c r="AN2" i="1"/>
  <c r="AL3" i="1"/>
  <c r="AL4" i="1"/>
  <c r="AL5" i="1"/>
  <c r="AL6" i="1"/>
  <c r="AL2" i="1"/>
  <c r="AJ3" i="1"/>
  <c r="AJ4" i="1"/>
  <c r="AJ5" i="1"/>
  <c r="AJ6" i="1"/>
  <c r="AJ2" i="1"/>
  <c r="AF3" i="1"/>
  <c r="AF4" i="1"/>
  <c r="AF5" i="1"/>
  <c r="AF6" i="1"/>
  <c r="AF2" i="1"/>
  <c r="AD3" i="1"/>
  <c r="AD4" i="1"/>
  <c r="AD5" i="1"/>
  <c r="AD6" i="1"/>
  <c r="AD2" i="1"/>
  <c r="AA3" i="1"/>
  <c r="AB3" i="1" s="1"/>
  <c r="AA4" i="1"/>
  <c r="AH4" i="1" s="1"/>
  <c r="AA5" i="1"/>
  <c r="AB5" i="1" s="1"/>
  <c r="AA6" i="1"/>
  <c r="AB6" i="1" s="1"/>
  <c r="AA2" i="1"/>
  <c r="AB2" i="1" s="1"/>
  <c r="Z3" i="1"/>
  <c r="Z4" i="1"/>
  <c r="Z5" i="1"/>
  <c r="Z6" i="1"/>
  <c r="Z2" i="1"/>
  <c r="X3" i="1"/>
  <c r="X4" i="1"/>
  <c r="X5" i="1"/>
  <c r="X6" i="1"/>
  <c r="X2" i="1"/>
  <c r="V3" i="1"/>
  <c r="V4" i="1"/>
  <c r="V5" i="1"/>
  <c r="V6" i="1"/>
  <c r="V2" i="1"/>
  <c r="T3" i="1"/>
  <c r="T4" i="1"/>
  <c r="T5" i="1"/>
  <c r="T6" i="1"/>
  <c r="T2" i="1"/>
  <c r="R3" i="1"/>
  <c r="R4" i="1"/>
  <c r="R5" i="1"/>
  <c r="R6" i="1"/>
  <c r="R2" i="1"/>
  <c r="P3" i="1"/>
  <c r="P4" i="1"/>
  <c r="P5" i="1"/>
  <c r="P6" i="1"/>
  <c r="P2" i="1"/>
  <c r="N3" i="1"/>
  <c r="N4" i="1"/>
  <c r="N5" i="1"/>
  <c r="N6" i="1"/>
  <c r="N2" i="1"/>
  <c r="L3" i="1"/>
  <c r="L4" i="1"/>
  <c r="L5" i="1"/>
  <c r="L6" i="1"/>
  <c r="L2" i="1"/>
  <c r="J3" i="1"/>
  <c r="J4" i="1"/>
  <c r="J5" i="1"/>
  <c r="J6" i="1"/>
  <c r="J2" i="1"/>
  <c r="G3" i="1"/>
  <c r="G4" i="1"/>
  <c r="G5" i="1"/>
  <c r="G6" i="1"/>
  <c r="G2" i="1"/>
  <c r="AH5" i="1" l="1"/>
  <c r="AB4" i="1"/>
  <c r="CB3" i="1"/>
  <c r="CB4" i="1"/>
  <c r="CB5" i="1"/>
  <c r="CB6" i="1"/>
  <c r="CB2" i="1"/>
  <c r="BZ3" i="1"/>
  <c r="BZ4" i="1"/>
  <c r="BZ5" i="1"/>
  <c r="BZ6" i="1"/>
  <c r="BZ2" i="1"/>
  <c r="BX3" i="1"/>
  <c r="BX4" i="1"/>
  <c r="BX5" i="1"/>
  <c r="BX6" i="1"/>
  <c r="BX2" i="1"/>
  <c r="BV3" i="1"/>
  <c r="BV4" i="1"/>
  <c r="BV5" i="1"/>
  <c r="BV6" i="1"/>
  <c r="BV2" i="1"/>
  <c r="BT3" i="1"/>
  <c r="BT4" i="1"/>
  <c r="BT5" i="1"/>
  <c r="BT6" i="1"/>
  <c r="BT2" i="1"/>
  <c r="BR3" i="1"/>
  <c r="BR4" i="1"/>
  <c r="BR5" i="1"/>
  <c r="BR6" i="1"/>
  <c r="BR2" i="1"/>
  <c r="BP3" i="1"/>
  <c r="BP4" i="1"/>
  <c r="BP5" i="1"/>
  <c r="BP6" i="1"/>
  <c r="BP2" i="1"/>
  <c r="BN3" i="1"/>
  <c r="BN4" i="1"/>
  <c r="BN6" i="1"/>
  <c r="BN2" i="1"/>
  <c r="BJ3" i="1" l="1"/>
  <c r="BJ4" i="1"/>
  <c r="BJ5" i="1"/>
  <c r="BJ6" i="1"/>
  <c r="BJ2" i="1"/>
  <c r="BH3" i="1"/>
  <c r="BH4" i="1"/>
  <c r="BH5" i="1"/>
  <c r="BH6" i="1"/>
  <c r="BH2" i="1"/>
  <c r="BF4" i="1"/>
  <c r="BF3" i="1"/>
  <c r="BF5" i="1"/>
  <c r="BF6" i="1"/>
  <c r="BF2" i="1"/>
  <c r="BD3" i="1"/>
  <c r="BD4" i="1"/>
  <c r="BD5" i="1"/>
  <c r="BD2" i="1"/>
  <c r="BB3" i="1"/>
  <c r="BB4" i="1"/>
  <c r="BB5" i="1"/>
  <c r="BB2" i="1"/>
  <c r="AZ3" i="1"/>
  <c r="AZ5" i="1"/>
  <c r="AZ6" i="1"/>
  <c r="AZ2" i="1"/>
  <c r="AX3" i="1"/>
  <c r="AX5" i="1"/>
  <c r="AX6" i="1"/>
  <c r="AX2" i="1"/>
  <c r="BL3" i="1"/>
  <c r="BL5" i="1"/>
  <c r="BL6" i="1"/>
  <c r="BL2" i="1"/>
  <c r="AV3" i="1" l="1"/>
  <c r="AV4" i="1"/>
  <c r="AV5" i="1"/>
  <c r="AV6" i="1"/>
  <c r="AV2" i="1"/>
  <c r="AS4" i="1"/>
  <c r="AS5" i="1"/>
  <c r="AS6" i="1"/>
  <c r="AS3" i="1"/>
  <c r="AS2" i="1"/>
  <c r="CC7" i="1" l="1"/>
  <c r="CA7" i="1"/>
  <c r="BY7" i="1"/>
  <c r="BW7" i="1"/>
  <c r="BU7" i="1"/>
  <c r="BS7" i="1"/>
  <c r="BQ7" i="1"/>
  <c r="BO7" i="1"/>
  <c r="BM7" i="1"/>
  <c r="BN7" i="1" s="1"/>
  <c r="BK7" i="1"/>
  <c r="BI7" i="1"/>
  <c r="BG7" i="1"/>
  <c r="BE7" i="1"/>
  <c r="BC7" i="1"/>
  <c r="BA7" i="1"/>
  <c r="AY7" i="1"/>
  <c r="AW7" i="1"/>
  <c r="AU7" i="1"/>
  <c r="AT7" i="1"/>
  <c r="AR7" i="1"/>
  <c r="AQ7" i="1"/>
  <c r="AO7" i="1"/>
  <c r="AP7" i="1" s="1"/>
  <c r="AM7" i="1"/>
  <c r="AK7" i="1"/>
  <c r="AI7" i="1"/>
  <c r="AG7" i="1"/>
  <c r="AE7" i="1"/>
  <c r="AC7" i="1"/>
  <c r="Y7" i="1"/>
  <c r="Z7" i="1" s="1"/>
  <c r="W7" i="1"/>
  <c r="X7" i="1" s="1"/>
  <c r="U7" i="1"/>
  <c r="S7" i="1"/>
  <c r="Q7" i="1"/>
  <c r="R7" i="1" s="1"/>
  <c r="O7" i="1"/>
  <c r="P7" i="1" s="1"/>
  <c r="M7" i="1"/>
  <c r="K7" i="1"/>
  <c r="I7" i="1"/>
  <c r="H7" i="1"/>
  <c r="F7" i="1"/>
  <c r="E7" i="1"/>
  <c r="AL7" i="1" l="1"/>
  <c r="AJ7" i="1"/>
  <c r="L7" i="1"/>
  <c r="AA7" i="1"/>
  <c r="AB7" i="1" s="1"/>
  <c r="T7" i="1"/>
  <c r="AD7" i="1"/>
  <c r="G7" i="1"/>
  <c r="N7" i="1"/>
  <c r="V7" i="1"/>
  <c r="AF7" i="1"/>
  <c r="AN7" i="1"/>
  <c r="J7" i="1"/>
  <c r="BT7" i="1"/>
  <c r="BH7" i="1"/>
  <c r="BX7" i="1"/>
  <c r="CB7" i="1"/>
  <c r="AS7" i="1"/>
  <c r="BP7" i="1"/>
  <c r="AV7" i="1"/>
  <c r="BZ7" i="1"/>
  <c r="BV7" i="1"/>
  <c r="BR7" i="1"/>
  <c r="BJ7" i="1"/>
  <c r="AZ7" i="1"/>
  <c r="AX7" i="1"/>
  <c r="BF7" i="1"/>
  <c r="BL7" i="1"/>
  <c r="BD7" i="1"/>
  <c r="BB7" i="1"/>
  <c r="AH7" i="1" l="1"/>
</calcChain>
</file>

<file path=xl/sharedStrings.xml><?xml version="1.0" encoding="utf-8"?>
<sst xmlns="http://schemas.openxmlformats.org/spreadsheetml/2006/main" count="265" uniqueCount="222">
  <si>
    <t>ID</t>
  </si>
  <si>
    <t>Время создания</t>
  </si>
  <si>
    <t>Время изменения</t>
  </si>
  <si>
    <t>Выберите свою образовательную организацию</t>
  </si>
  <si>
    <t>1.1.1. 
Число педагогов, прошедших диагностику в рамках выявления профессиональных дефицитов</t>
  </si>
  <si>
    <t>1.1.2. 
Количество дополнительных профессиональных программ повышения квалификации в организации дополнительного профессионального образования</t>
  </si>
  <si>
    <t>1.1.2.а.
Количество дополнительных профессиональных программ повышения квалификации в организации дополнительного профессионального образования Смоленской области, включающих диагностику профессиональных дефицитов</t>
  </si>
  <si>
    <t>1.2.1.а. Число педагогов, прошедших диагностику в рамках выявления предметных дефицитов</t>
  </si>
  <si>
    <t>1.2.1.б.
Число педагогов, прошедших диагностику в рамках выявления методических дефицитов</t>
  </si>
  <si>
    <t>1.2.1.в.
Число педагогов, прошедших диагностику в рамках выявления психолого-педагогических дефицитов</t>
  </si>
  <si>
    <t>1.2.1.г.
Число педагогов, прошедших диагностику в рамках выявления дефицитов в области ИКТ</t>
  </si>
  <si>
    <t>1.2.1.д.
Число педагогов, прошедших диагностику в рамках выявления дефицитов в области воспитания</t>
  </si>
  <si>
    <t>1.2.1.е.
Число педагогов, прошедших диагностику в рамках выявления дефицитов в области инклюзивного образования</t>
  </si>
  <si>
    <t>1.2.1.ж.
Число педагогов, прошедших диагностику в рамках выявления дефицитов в области безопасности образовательного процесса</t>
  </si>
  <si>
    <t>1.2.1.з.
Число педагогов, прошедших диагностику в рамках выявления организационно-управленческих дефицитов</t>
  </si>
  <si>
    <t>1.2.2.
Количество педагогов, охваченных активными формами профессионального развития</t>
  </si>
  <si>
    <t>1.3.1.
Число педагогических работников, для которых на основе диагностики профессиональных дефицитов разработан индивидуальный образовательный маршрут совершенствования профессионального мастерства</t>
  </si>
  <si>
    <t>1.3.2.
Число педагогических работников, охваченных адресными программами повышения квалификации, разработанными на основе диагностики профессиональных дефицитов</t>
  </si>
  <si>
    <t>1.4.1.
Число  дополнительных профессиональных программ повышения квалификации и профессиональной переподготовки в учебных планах, которых присутствует дисциплина/модуль по повышению стрессоустойчивости, сохранению психологического здоровья, профилактике профессионального выгорания педагогов</t>
  </si>
  <si>
    <t>1.4.3.
Число  педагогических работников, охваченных региональными мероприятиями по повышению стрессоустойчивости, сохранению психологического здоровья, профилактике профессионального выгорания</t>
  </si>
  <si>
    <t>1.5.1.
Число педагогических работников, получивших адресную методическую поддержку в разработке и реализации индивидуальных образовательных маршрутов</t>
  </si>
  <si>
    <t>1.5.2.
Число педагогических работников, обеспеченных персональным сопровождением в процессе повышения квалификации и педагогического мастерства при реализации индивидуальных образовательных маршрутов</t>
  </si>
  <si>
    <t>2.2.1.
Количество дополнительных профессиональных программам профессиональной переподготовки</t>
  </si>
  <si>
    <t>2.2.1.а.
Количество в  организации дополнительного профессионального образования дополнительных профессиональных программам профессиональной переподготовки педагогической направленности</t>
  </si>
  <si>
    <t>2.2.2.
Число  педагогических работников, прошедших обучение по дополнительным профессиональным программам профессиональной переподготовки в организации дополнительного профессионального образования  Смоленской области</t>
  </si>
  <si>
    <t>2.2.2.а.
Число педагогических работников, прошедших профессиональную переподготовку по дополнительным профессиональным программам педагогической направленности</t>
  </si>
  <si>
    <t>2.3.5.
Число дополнительных профессиональных программам повышения квалификации и профессиональной                                                            переподготовки в  организациях ДПО Смоленской области, ориентированных на обучение молодых педагогов</t>
  </si>
  <si>
    <t>3.1.1.
Количество дополнительных профессиональных программ повышения квалификации,  размещенных в федеральном реестре системы дополнительного педагогического образования</t>
  </si>
  <si>
    <t>3.1.2.
Число педагогических и руководящих работников, прошедших обучение по дополнительным профессиональным программам повышения квалификации и профессиональной переподготовки, размещенных в федеральном реестре системы дополнительного педагогического образования</t>
  </si>
  <si>
    <t>3.2.1.
Число педагогических и руководящих работников, повысивших свою квалификацию в рамках реализации приоритетных федеральных программ</t>
  </si>
  <si>
    <t>3.2.2.
Количество дополнительных профессиональных программ повышения квалификации по актуальным аспектам образования</t>
  </si>
  <si>
    <t>3.2.3.
Количество  дополнительных профессиональных программ повышения квалификации по вопросам оценки качества образования в образовательной организации</t>
  </si>
  <si>
    <t>3.2.4.
Число педагогических работников, повысивших свою квалификацию по вопросам оценки качества образования в образовательной организации</t>
  </si>
  <si>
    <t>3.2.5.
Количество  дополнительных профессиональных программ повышения квалификации для школ с низкими результатами обучения и/или школ, функционирующих  в неблагоприятных социальных условиях</t>
  </si>
  <si>
    <t>3.2.6.
Число  педагогических работников из школ с низкими результатами обучения и/или школ, функционирующих  в неблагоприятных социальных условиях, повысивших свою квалификацию</t>
  </si>
  <si>
    <t>3.2.7.
Количество  дополнительных профессиональных программ повышения квалификации по вопросам выявления, поддержки и развития способностей и талантов у детей и молодежи</t>
  </si>
  <si>
    <t>3.2.8.
Число педагогических работников, повысивших свою квалификацию по вопросам выявления, поддержки и развития способностей и талантов у детей и молодежи</t>
  </si>
  <si>
    <t>3.2.9.
Количество дополнительных профессиональных программ повышения квалификации и по вопросам самоопределения и профессиональной ориентации обучающихся</t>
  </si>
  <si>
    <t>3.2.10.
Число  педагогических работников, повысивших свою квалификацию по вопросам самоопределения и профессиональной ориентации обучающихся</t>
  </si>
  <si>
    <t>3.2.11.
Количество дополнительных профессиональных программ повышения квалификации по вопросам организации воспитания обучающихся</t>
  </si>
  <si>
    <t>3.2.12.
Число педагогических работников, повысивших свою квалификацию по вопросам организации воспитания обучающихся</t>
  </si>
  <si>
    <t>3.2.13.
Количество  дополнительных профессиональных программ повышения квалификации по вопросам повышения качества дошкольного образования</t>
  </si>
  <si>
    <t>3.2.14.
Число педагогических работников, повысивших свою квалификацию по вопросам повышения качества дошкольного образования</t>
  </si>
  <si>
    <t>ГАУ ДПО "Смоленский областной институт развития образования"</t>
  </si>
  <si>
    <t>1174020638</t>
  </si>
  <si>
    <t>2022-06-27 13:43:26</t>
  </si>
  <si>
    <t>ОГБОУ ВО "Смоленский государственный институт искусств"</t>
  </si>
  <si>
    <t>1174038085</t>
  </si>
  <si>
    <t>2022-06-27 15:47:15</t>
  </si>
  <si>
    <t>ОГБПОУ "Смоленский педагогический колледж"</t>
  </si>
  <si>
    <t>1174754331</t>
  </si>
  <si>
    <t>2022-06-29 14:52:40</t>
  </si>
  <si>
    <t>ФГБОУ ВО "Смоленский государственный университет спорта"</t>
  </si>
  <si>
    <t>1175454561</t>
  </si>
  <si>
    <t>2022-07-01 14:05:03</t>
  </si>
  <si>
    <t>1175504351</t>
  </si>
  <si>
    <t>2022-07-01 16:00:47</t>
  </si>
  <si>
    <t>ИТОГО</t>
  </si>
  <si>
    <t>ФГБОУ ВО "Смоленский государственный университет"</t>
  </si>
  <si>
    <t>доля в  региональных организациях дополнительного профессионального образования дополнительных профессиональных программам профессиональной переподготовки педагогической направленности от общего числа дополнительных профессиональных программам профессиональной переподготовки</t>
  </si>
  <si>
    <t>доля педагогических работников, прошедших профессиональную переподготовку по дополнительным профессиональным программам педагогической направленности от общего числа педагогических работников, прошедших обучение по дополнительным профессиональным программам профессиональной переподготовки в организациях дополнительного профессионального образования  Смоленской области</t>
  </si>
  <si>
    <t>Доля дополнительных профессиональных программам повышения квалификации и профессионально               переподготовки в организациях ДПО Смоленской области, ориентированных на обучение молодых педагогов от общего числа реализуемых дополнительных профессиональных программам повышения квалификации и профессиональной переподготовки</t>
  </si>
  <si>
    <t>доля дополнительных профессиональных программам повышения квалификации и профессиональной переподготовки в организациях ДПО Смоленской области, ориентированных на обучение молодых педагогов от общего числа реализуемых дополнительных профессиональных программам повышения квалификации и профессиональной переподготовки</t>
  </si>
  <si>
    <t>доля дополнительных профессиональных программ повышения квалификации размещенных в федеральном реестре системы дополнительного педагогического образования от общего количества реализуемых дополнительных профессиональных программ повышения квалификации</t>
  </si>
  <si>
    <t>доля педагогических работников и управленческих кадров, прошедших обучение по дополнительным профессиональным программам повышения квалификации и профессиональной переподготовки, размещенных в федеральном реестре системы дополнительного педагогического образования от общего числа педагогических работников и управленческих кадров</t>
  </si>
  <si>
    <t>Укажите общее число педагогических работников (в организации)</t>
  </si>
  <si>
    <t>доля педагогических работников, повысивших свою квалификацию по вопросам повышения качества дошкольного образования от общего числа педагогических работников дошкольных образовательных организаций</t>
  </si>
  <si>
    <t>доля педагогических работников и управленческих кадров, повысивших свою квалификацию в рамках реализации приоритетных федеральных программ от общего числа педагогических работников и управленческих кадров</t>
  </si>
  <si>
    <t>доля дополнительных профессиональных программ повышения квалификации по актуальным аспектам образования от общего числа реализуемых дополнительных профессиональных программ повышения квалификации</t>
  </si>
  <si>
    <t>доля дополнительных профессиональных программ повышения квалификации по вопросам оценки качества образования в образовательной организации от общего числа реализуемых дополнительных профессиональных программ повышения квалификации</t>
  </si>
  <si>
    <t>доля педагогических работников, повысивших свою квалификацию по вопросам оценки качества образования в образовательной организации от общего числа педагогических работников</t>
  </si>
  <si>
    <t>доля педагогических работников из школ с низкими результатами обучения и/или школ, функционирующих в неблагоприятных социальных условиях, повысивших свою квалификацию от общего числа педагогических работников из школ с низкими результатами обучения и/или школ, функционирующих в неблагоприятных социальных условиях</t>
  </si>
  <si>
    <t>доля дополнительных профессиональных программ повышения квалификации по вопросам выявления, поддержки и развития способностей и талантов у детей и молодежи от общего числа реализуемых дополнительных профессиональных программ повышения квалификации</t>
  </si>
  <si>
    <t>доля педагогических работников, повысивших свою квалификацию по вопросам выявления, поддержки и развития способностей и талантов у детей и молодежи от общего числа педагогических работников</t>
  </si>
  <si>
    <t>доля дополнительных профессиональных программ повышения квалификации и по вопросам самоопределения и профессиональной ориентации обучающихся от общего числа реализуемых дополнительных профессиональных программ повышения квалификации</t>
  </si>
  <si>
    <t>доля педагогических работников, повысивших свою квалификацию по вопросам самоопределения и профессиональной ориентации обучающихся, от общего числа педагогических работников</t>
  </si>
  <si>
    <t>доли дополнительных профессиональных программ повышения квалификации по вопросам организации воспитания обучающихся от общего числа реализуемых дополнительных профессиональных программ повышения квалификации</t>
  </si>
  <si>
    <t>доля педагогических работников, повысивших свою квалификацию по вопросам организации воспитания обучающихся, от общего числа педагогических работников</t>
  </si>
  <si>
    <t>доля дополнительных профессиональных программ повышения квалификации по вопросам повышения качества дошкольного образования от общего числа реализуемых дополнительных профессиональных программ повышения квалификации</t>
  </si>
  <si>
    <t>СмолГУ - 264 человека на сайте. Сведения не предоставлены</t>
  </si>
  <si>
    <t>доля педагогов, прошедших диагностику профессиональных дефицитов от общего количества педагогических работников</t>
  </si>
  <si>
    <t>доля дополнительных профессиональных программ повышения квалификации в организациях дополнительного профессионального образования Смоленской области, включающих диагностику профессиональных дефицитов от общего числа дополнительных профессиональных программ</t>
  </si>
  <si>
    <t>доля педагогов, прошедших диагностику в рамках выявления предметных дефицитов</t>
  </si>
  <si>
    <t>доля педагогов, прошедших диагностику в рамках выявления методических дефицитов</t>
  </si>
  <si>
    <t>доля педагогов, прошедших диагностику в рамках выявления психолого-педагогических дефицитов</t>
  </si>
  <si>
    <t>доля педагогов, прошедших диагностику в рамках выявления дефицитов в области ИКТ</t>
  </si>
  <si>
    <t>доля педагогов, прошедших диагностику в рамках выявления дефицитов в области воспитания</t>
  </si>
  <si>
    <t>доля педагогов, прошедших диагностику в рамках выявления дефицитов в области инклюзивного образования</t>
  </si>
  <si>
    <t>доля педагогов, прошедших диагностику в рамках выявления дефицитов в области безопасности образовательного процесса</t>
  </si>
  <si>
    <t>доля педагогов, прошедших диагностику в рамках выявления организационно-управленческих дефицитов</t>
  </si>
  <si>
    <t>ДОЛЯ</t>
  </si>
  <si>
    <t>доля педагогов, охваченных активными форматами профессионального развития, от общего количества педагогических работников</t>
  </si>
  <si>
    <t>1.2.1.ИТОГО</t>
  </si>
  <si>
    <t>доля педагогических работников, для которых на основе диагностики профессиональных дефицитов разработан индивидуальный образовательный маршрут совершенствования профессионального мастерства составит 10% ежегодно от общего количества педагогических работников</t>
  </si>
  <si>
    <t>доля педагогических работников, охваченных адресными программами повышения квалификации, разработанными на основе диагностики профессиональных дефицитов составит 10% ежегодно от общего количества педагогических работников с выявленными профессиональными дефицитами</t>
  </si>
  <si>
    <t>доля дополнительных профессиональных программ повышения квалификации и профессиональной переподготовки в учебных планах, которых присутствует дисциплина/модуль по повышению стрессоустойчивости, сохранению психологического здоровья, профилактике профессионального выгорания педагогов от общего количества реализуемых в Смоленской области дополнительных профессиональных программ повышения квалификации и профессиональной переподготовки</t>
  </si>
  <si>
    <t>доля педагогических работников, охваченных региональными мероприятиями по повышению стрессоустойчивости, сохранению психологического здоровья, профилактике профессионального выгорания от общего количества педагогических работников</t>
  </si>
  <si>
    <t>доля педагогических работников, получивших адресную методическую поддержку в разработке и реализации индивидуальных образовательных маршрутов составит не менее 10% ежегодно от общего числа педагогических работников региона</t>
  </si>
  <si>
    <t>доля педагогических работников, обеспеченных персональным сопровождением в процессе повышения квалификации и педагогического мастерства при реализации индивидуальных образовательных маршрутов составит не менее 10% ежегодно от общего числа педагогических работников</t>
  </si>
  <si>
    <t>3770 чел в ДОО</t>
  </si>
  <si>
    <t>№</t>
  </si>
  <si>
    <t>Наименование кластера</t>
  </si>
  <si>
    <t>Число ОО принявших участие в опросе</t>
  </si>
  <si>
    <t>Число ОО в кластере</t>
  </si>
  <si>
    <t>Численность детей 2021/22 уч.год</t>
  </si>
  <si>
    <t>Укажите общее число педагогических работников в ОО</t>
  </si>
  <si>
    <t>2.1.1. ОО обеспечена педагогическими кадрами</t>
  </si>
  <si>
    <t>доля образовательных организаций обеспеченных педагогическими кадрами  общего числа образовательных организаций</t>
  </si>
  <si>
    <t>2.1.1а 
ОО обеспечена руководящими кадрами</t>
  </si>
  <si>
    <t>Доля образовательных организаций обеспеченных руководящими кадрами  общего числа образовательных организаций</t>
  </si>
  <si>
    <t>2.1.2.
Число молодых педагогов (стаж  до 5 лет)</t>
  </si>
  <si>
    <t xml:space="preserve">доля молодых педагогов (стаж  до 5 лет), от общего числа педагогических работников; </t>
  </si>
  <si>
    <t>2.1.3.
Число учителей-совместителей (внешних и внутренних)</t>
  </si>
  <si>
    <t>доля учителей-совместителей от общего числа педагогических работников</t>
  </si>
  <si>
    <t>2.1.4.
Число педагогических работников, имеющих образование, соответствующее профилю преподаваемого предмета</t>
  </si>
  <si>
    <t>Доля педагогических работников, имеющих образование, соответствующее профилю преподаваемого предмета, от общего количества педагогов</t>
  </si>
  <si>
    <t>2.1.5.
Число педагогических работников, имеющих нагрузку более 36 часов</t>
  </si>
  <si>
    <t>Доля педагогических работников, имеющих нагрузку более 36 часов от общей численности педагогических работников</t>
  </si>
  <si>
    <t>2.1.6. 
Число педагогических работников с высшей квалификационной категорией</t>
  </si>
  <si>
    <t>Доля педагогических работников с высшей квалификационной категорией, от общего числа педагогических работников</t>
  </si>
  <si>
    <t>2.1.7. 
Управленческая команда образовательной организации повышала квалификацию по вопросам эффективности управления качеством образования за последние 3 года</t>
  </si>
  <si>
    <t>Доля управленческих команд образовательных организаций, повысивших квалификацию по вопросам эффективности управления качеством образования от общего числа управленческих команд образовательных организаций</t>
  </si>
  <si>
    <t>2.1.8.
Число педагогических работников, включенных в профессиональные сообщества (в том числе сетевые)</t>
  </si>
  <si>
    <t>Доля педагогических работников, включенных в профессиональные сообщества (в том числе сетевые) от общего числа педагогических работников</t>
  </si>
  <si>
    <t>2.1.9. 
Перечислите профессиональные сообщества и объединения, в которые входят педагогические работники ОО</t>
  </si>
  <si>
    <t>2.3.1а
Число молодых педагогов, охваченных мероприятиями системы методической поддержки</t>
  </si>
  <si>
    <t>Доля молодых педагогов, охваченных мероприятиями системы методической поддержки от общего числа молодых педагогов</t>
  </si>
  <si>
    <t>2.3.2.
Число педагогических работников, участвующих в реализации программ наставничества в качестве наставников</t>
  </si>
  <si>
    <t>Доля педагогических работников, участвующих в реализации программ наставничества в качестве наставников от общего числа педагогических работников</t>
  </si>
  <si>
    <t>2.3.3.
Число педагогических работников, участвующих в реализации программ наставничества, в качестве наставляемых</t>
  </si>
  <si>
    <t>Доля педагогических работников, участвующих в реализации программ наставничества, в качестве наставляемых от общего числа педагогических работников</t>
  </si>
  <si>
    <t>2.3.4.
Число молодых педагогов, сопровождаемых методистами, включенными в региональный методический актив</t>
  </si>
  <si>
    <t>Доля молодых педагогов, сопровождаемых методистами, включенными в региональный методический актив от общего числа молодых педагогов</t>
  </si>
  <si>
    <t>2.3.6.
В ОО реализуется программа наставничества педагогических работников?</t>
  </si>
  <si>
    <t>Доля общеобразовательных организаций, реализующих программы наставничества педагогических работников 100% ежегодно</t>
  </si>
  <si>
    <t>2.3.7.
В ОО реализуется программа менторства?</t>
  </si>
  <si>
    <t>доля образовательных организаций, реализующих программы менторства от общего числа образовательных организаций</t>
  </si>
  <si>
    <t>2.3.8.
Число молодых педагогов, вовлеченных в общественно-профессиональные организации (объединения) молодых педагогов</t>
  </si>
  <si>
    <t>доля молодых педагогов, вовлеченных в общественно-профессиональные организации (объединения) молодых педагогов от общего числа молодых педагогов</t>
  </si>
  <si>
    <t>частично</t>
  </si>
  <si>
    <t>полностью</t>
  </si>
  <si>
    <t>да</t>
  </si>
  <si>
    <t>нет</t>
  </si>
  <si>
    <t>ШПУ</t>
  </si>
  <si>
    <t>ШБУ</t>
  </si>
  <si>
    <t>ШНРО</t>
  </si>
  <si>
    <t>ШФНСУ</t>
  </si>
  <si>
    <t>ШсРНР</t>
  </si>
  <si>
    <t>1. Велижский район</t>
  </si>
  <si>
    <t>2. Вяземский район</t>
  </si>
  <si>
    <t>3. Гагаринский район</t>
  </si>
  <si>
    <t>4. Глинковский район</t>
  </si>
  <si>
    <t>5. Демидовский район</t>
  </si>
  <si>
    <t>6. г. Десногорск</t>
  </si>
  <si>
    <t>7. Дорогобужский район</t>
  </si>
  <si>
    <t>8. Духовщинский район</t>
  </si>
  <si>
    <t>9. Ельнинский район</t>
  </si>
  <si>
    <t>10. Ершичский район</t>
  </si>
  <si>
    <t>11. Кардымовский район</t>
  </si>
  <si>
    <t>12. Краснинский район</t>
  </si>
  <si>
    <t>13. Монастырщинский район</t>
  </si>
  <si>
    <t>14. Новодугинский район</t>
  </si>
  <si>
    <t>15. Починковский район</t>
  </si>
  <si>
    <t>16. Рославльский район</t>
  </si>
  <si>
    <t>17. Руднянский район</t>
  </si>
  <si>
    <t>18. Сафоновский район</t>
  </si>
  <si>
    <t>19. Смоленский район</t>
  </si>
  <si>
    <t>20. г. Смоленск</t>
  </si>
  <si>
    <t>21. Сычевский район</t>
  </si>
  <si>
    <t>22. Темкинский район</t>
  </si>
  <si>
    <t>23. Угранский район</t>
  </si>
  <si>
    <t>24. Хиславичский район</t>
  </si>
  <si>
    <t>25. Холм-Жирковский район</t>
  </si>
  <si>
    <t>26. Шумячский район</t>
  </si>
  <si>
    <t>27. Ярцевский район</t>
  </si>
  <si>
    <t>количество ОО в МО</t>
  </si>
  <si>
    <r>
      <t xml:space="preserve">доля образовательных организаций обеспеченных </t>
    </r>
    <r>
      <rPr>
        <u/>
        <sz val="11"/>
        <color theme="1"/>
        <rFont val="Calibri"/>
        <family val="2"/>
        <charset val="204"/>
        <scheme val="minor"/>
      </rPr>
      <t xml:space="preserve">педагогическими </t>
    </r>
    <r>
      <rPr>
        <sz val="11"/>
        <color theme="1"/>
        <rFont val="Calibri"/>
        <family val="2"/>
        <scheme val="minor"/>
      </rPr>
      <t>кадрами  общего числа образовательных организаций</t>
    </r>
  </si>
  <si>
    <r>
      <t xml:space="preserve">доля образовательных организаций обеспеченных </t>
    </r>
    <r>
      <rPr>
        <u/>
        <sz val="11"/>
        <color theme="1"/>
        <rFont val="Calibri"/>
        <family val="2"/>
        <charset val="204"/>
        <scheme val="minor"/>
      </rPr>
      <t>руководящими</t>
    </r>
    <r>
      <rPr>
        <sz val="11"/>
        <color theme="1"/>
        <rFont val="Calibri"/>
        <family val="2"/>
        <scheme val="minor"/>
      </rPr>
      <t xml:space="preserve"> кадрами  общего числа образовательных организаций</t>
    </r>
  </si>
  <si>
    <t>доля педагогических работников, имеющих образование, соответствующее профилю преподаваемого предмета, от общего количества педагогов</t>
  </si>
  <si>
    <t>доля педагогических работников, имеющих нагрузку более 36 часов от общей численности педагогических работников</t>
  </si>
  <si>
    <t>доля педагогических работников с высшей квалификационной категорией, от общего числа педагогических работников</t>
  </si>
  <si>
    <t>доля управленческих команд образовательных организаций, повысивших квалификацию по вопросам эффективности управления качеством образования от общего числа управленческих команд образовательных организаций</t>
  </si>
  <si>
    <t>доля педагогических работников, включенных в профессиональные сообщества (в том числе сетевые) от общего числа педагогических работников</t>
  </si>
  <si>
    <t>количество профессиональных сообществ и объединений, в которые входят педагогические работники Смоленской области</t>
  </si>
  <si>
    <t>доля молодых педагогов, охваченных мероприятиями системы методической поддержки от общего числа молодых педагогов</t>
  </si>
  <si>
    <t>доля педагогических работников, участвующих в реализации программ наставничества в качестве наставников от общего числа педагогических работников</t>
  </si>
  <si>
    <t>доля педагогических работников, участвующих в реализации программ наставничества, в качестве наставляемых от общего числа педагогических работников.</t>
  </si>
  <si>
    <t>доля молодых педагогов, сопровождаемых методистами, включенными в региональный методический актив от общего числа молодых педагогов</t>
  </si>
  <si>
    <t>Доля образовательных организаций, реализующих программы менторства от общего числа образовательных организаций</t>
  </si>
  <si>
    <t>Доля молодых педагогов, вовлеченных в общественно-профессиональные организации (объединения) молодых педагогов от общего числа молодых педагогов</t>
  </si>
  <si>
    <t>Велижский район</t>
  </si>
  <si>
    <t>Вяземский район</t>
  </si>
  <si>
    <t>Гагаринский район</t>
  </si>
  <si>
    <t>Глинковский район</t>
  </si>
  <si>
    <t>Демидовский район</t>
  </si>
  <si>
    <t>город Десногорск</t>
  </si>
  <si>
    <t>Дорогобужский район</t>
  </si>
  <si>
    <t>Духовщинский район</t>
  </si>
  <si>
    <t>Ельнинский район</t>
  </si>
  <si>
    <t>Ершичский райн</t>
  </si>
  <si>
    <t>Кардымовский район</t>
  </si>
  <si>
    <t>Краснинский район</t>
  </si>
  <si>
    <t>Монастырщинский район</t>
  </si>
  <si>
    <t>Новодугинский район</t>
  </si>
  <si>
    <t>Починковский район</t>
  </si>
  <si>
    <t>Рославльский район</t>
  </si>
  <si>
    <t>Руднянский район</t>
  </si>
  <si>
    <t>Сафоновски район</t>
  </si>
  <si>
    <t>город Смоленск</t>
  </si>
  <si>
    <t>Смоленский район</t>
  </si>
  <si>
    <t>Сычевский район</t>
  </si>
  <si>
    <t>Темкинский район</t>
  </si>
  <si>
    <t>Угранский район</t>
  </si>
  <si>
    <t>Хиславичский район</t>
  </si>
  <si>
    <t>Холм-Жирковский район</t>
  </si>
  <si>
    <t>Шумячский район</t>
  </si>
  <si>
    <t>Ярцевский район</t>
  </si>
  <si>
    <t>ОБЛАСТНЫЕ</t>
  </si>
  <si>
    <t>МО</t>
  </si>
  <si>
    <t>Число пед кадров в Смол области 7931</t>
  </si>
  <si>
    <t xml:space="preserve"> число пед работников в ШНОР и ШФНСУ</t>
  </si>
  <si>
    <t>СГИИ - было указано 14 человек????? Информация на сайте - 45 человек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</si>
</sst>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name val="Calibri"/>
    </font>
    <font>
      <b/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  <charset val="204"/>
    </font>
    <font>
      <sz val="8"/>
      <name val="Calibri"/>
      <family val="2"/>
      <scheme val="minor"/>
    </font>
    <font>
      <b/>
      <sz val="11"/>
      <color rgb="FFFF0000"/>
      <name val="Calibri"/>
      <family val="2"/>
      <charset val="204"/>
      <scheme val="minor"/>
    </font>
    <font>
      <b/>
      <sz val="8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u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4" fillId="2" borderId="0" xfId="0" applyFont="1" applyFill="1"/>
    <xf numFmtId="0" fontId="0" fillId="0" borderId="1" xfId="0" applyBorder="1"/>
    <xf numFmtId="0" fontId="0" fillId="0" borderId="1" xfId="0" applyNumberFormat="1" applyBorder="1"/>
    <xf numFmtId="0" fontId="0" fillId="0" borderId="0" xfId="0" applyFill="1" applyAlignment="1">
      <alignment horizontal="left" vertical="top" wrapText="1"/>
    </xf>
    <xf numFmtId="0" fontId="0" fillId="0" borderId="1" xfId="0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top" wrapText="1"/>
    </xf>
    <xf numFmtId="0" fontId="3" fillId="0" borderId="0" xfId="0" applyFont="1" applyFill="1" applyAlignment="1">
      <alignment horizontal="left" vertical="top" wrapText="1"/>
    </xf>
    <xf numFmtId="0" fontId="6" fillId="3" borderId="1" xfId="0" applyNumberFormat="1" applyFont="1" applyFill="1" applyBorder="1"/>
    <xf numFmtId="164" fontId="0" fillId="0" borderId="1" xfId="0" applyNumberFormat="1" applyBorder="1"/>
    <xf numFmtId="0" fontId="0" fillId="3" borderId="0" xfId="0" applyFill="1"/>
    <xf numFmtId="1" fontId="0" fillId="0" borderId="1" xfId="0" applyNumberFormat="1" applyBorder="1"/>
    <xf numFmtId="0" fontId="0" fillId="3" borderId="1" xfId="0" applyNumberFormat="1" applyFill="1" applyBorder="1"/>
    <xf numFmtId="0" fontId="2" fillId="0" borderId="1" xfId="0" applyFont="1" applyBorder="1"/>
    <xf numFmtId="0" fontId="6" fillId="0" borderId="1" xfId="0" applyNumberFormat="1" applyFont="1" applyBorder="1"/>
    <xf numFmtId="0" fontId="8" fillId="3" borderId="1" xfId="0" applyNumberFormat="1" applyFont="1" applyFill="1" applyBorder="1"/>
    <xf numFmtId="1" fontId="5" fillId="0" borderId="1" xfId="0" applyNumberFormat="1" applyFont="1" applyBorder="1"/>
    <xf numFmtId="0" fontId="7" fillId="0" borderId="1" xfId="0" applyFont="1" applyFill="1" applyBorder="1" applyAlignment="1">
      <alignment horizontal="left" vertical="top" wrapText="1"/>
    </xf>
    <xf numFmtId="164" fontId="2" fillId="0" borderId="1" xfId="0" applyNumberFormat="1" applyFont="1" applyBorder="1"/>
    <xf numFmtId="0" fontId="0" fillId="0" borderId="1" xfId="0" applyFill="1" applyBorder="1" applyAlignment="1">
      <alignment wrapText="1"/>
    </xf>
    <xf numFmtId="0" fontId="1" fillId="0" borderId="1" xfId="0" applyFont="1" applyFill="1" applyBorder="1" applyAlignment="1">
      <alignment wrapText="1"/>
    </xf>
    <xf numFmtId="0" fontId="0" fillId="0" borderId="0" xfId="0" applyFill="1"/>
    <xf numFmtId="0" fontId="0" fillId="0" borderId="0" xfId="0" applyFill="1" applyAlignment="1">
      <alignment wrapText="1"/>
    </xf>
    <xf numFmtId="0" fontId="6" fillId="0" borderId="1" xfId="0" applyFont="1" applyFill="1" applyBorder="1"/>
    <xf numFmtId="0" fontId="10" fillId="0" borderId="1" xfId="0" applyFont="1" applyFill="1" applyBorder="1" applyAlignment="1">
      <alignment horizontal="center" vertical="center" wrapText="1"/>
    </xf>
    <xf numFmtId="2" fontId="10" fillId="0" borderId="1" xfId="0" applyNumberFormat="1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vertical="top" wrapText="1"/>
    </xf>
    <xf numFmtId="0" fontId="11" fillId="0" borderId="4" xfId="0" applyFont="1" applyFill="1" applyBorder="1" applyAlignment="1">
      <alignment horizontal="center" vertical="top" wrapText="1"/>
    </xf>
    <xf numFmtId="0" fontId="11" fillId="0" borderId="3" xfId="0" applyFont="1" applyFill="1" applyBorder="1" applyAlignment="1">
      <alignment horizontal="center" vertical="top" wrapText="1"/>
    </xf>
    <xf numFmtId="0" fontId="11" fillId="0" borderId="2" xfId="0" applyFont="1" applyFill="1" applyBorder="1" applyAlignment="1">
      <alignment vertical="top" wrapText="1"/>
    </xf>
    <xf numFmtId="0" fontId="12" fillId="0" borderId="1" xfId="0" applyFont="1" applyFill="1" applyBorder="1" applyAlignment="1">
      <alignment horizontal="center" vertical="center" wrapText="1"/>
    </xf>
    <xf numFmtId="2" fontId="12" fillId="0" borderId="1" xfId="0" applyNumberFormat="1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vertical="top" wrapText="1"/>
    </xf>
    <xf numFmtId="164" fontId="0" fillId="0" borderId="1" xfId="0" applyNumberFormat="1" applyFill="1" applyBorder="1" applyAlignment="1">
      <alignment wrapText="1"/>
    </xf>
    <xf numFmtId="1" fontId="0" fillId="0" borderId="1" xfId="0" applyNumberFormat="1" applyFill="1" applyBorder="1" applyAlignment="1">
      <alignment wrapText="1"/>
    </xf>
    <xf numFmtId="0" fontId="0" fillId="0" borderId="5" xfId="0" applyFill="1" applyBorder="1" applyAlignment="1">
      <alignment wrapText="1"/>
    </xf>
    <xf numFmtId="0" fontId="1" fillId="0" borderId="5" xfId="0" applyFont="1" applyFill="1" applyBorder="1" applyAlignment="1">
      <alignment wrapText="1"/>
    </xf>
    <xf numFmtId="164" fontId="0" fillId="0" borderId="5" xfId="0" applyNumberFormat="1" applyFill="1" applyBorder="1" applyAlignment="1">
      <alignment wrapText="1"/>
    </xf>
    <xf numFmtId="1" fontId="0" fillId="0" borderId="5" xfId="0" applyNumberFormat="1" applyFill="1" applyBorder="1" applyAlignment="1">
      <alignment wrapText="1"/>
    </xf>
    <xf numFmtId="0" fontId="0" fillId="0" borderId="1" xfId="0" applyFill="1" applyBorder="1"/>
    <xf numFmtId="0" fontId="1" fillId="2" borderId="1" xfId="0" applyFont="1" applyFill="1" applyBorder="1"/>
    <xf numFmtId="0" fontId="0" fillId="2" borderId="1" xfId="0" applyFill="1" applyBorder="1"/>
    <xf numFmtId="164" fontId="0" fillId="2" borderId="1" xfId="0" applyNumberFormat="1" applyFill="1" applyBorder="1" applyAlignment="1">
      <alignment wrapText="1"/>
    </xf>
    <xf numFmtId="1" fontId="0" fillId="2" borderId="1" xfId="0" applyNumberFormat="1" applyFill="1" applyBorder="1" applyAlignment="1">
      <alignment wrapText="1"/>
    </xf>
    <xf numFmtId="0" fontId="0" fillId="2" borderId="0" xfId="0" applyFill="1"/>
    <xf numFmtId="0" fontId="16" fillId="0" borderId="0" xfId="0" applyFont="1" applyFill="1"/>
    <xf numFmtId="0" fontId="0" fillId="0" borderId="1" xfId="0" applyFill="1" applyBorder="1" applyAlignment="1">
      <alignment vertical="top" wrapText="1"/>
    </xf>
    <xf numFmtId="0" fontId="0" fillId="0" borderId="1" xfId="0" applyFill="1" applyBorder="1" applyAlignment="1">
      <alignment horizontal="center" vertical="top" wrapText="1"/>
    </xf>
    <xf numFmtId="0" fontId="1" fillId="0" borderId="1" xfId="0" applyFont="1" applyFill="1" applyBorder="1" applyAlignment="1">
      <alignment vertical="top" wrapText="1"/>
    </xf>
    <xf numFmtId="0" fontId="15" fillId="0" borderId="1" xfId="0" applyFont="1" applyFill="1" applyBorder="1" applyAlignment="1">
      <alignment wrapText="1"/>
    </xf>
    <xf numFmtId="0" fontId="16" fillId="0" borderId="1" xfId="0" applyFont="1" applyFill="1" applyBorder="1" applyAlignment="1">
      <alignment vertical="top" wrapText="1"/>
    </xf>
    <xf numFmtId="164" fontId="0" fillId="0" borderId="1" xfId="0" applyNumberFormat="1" applyFill="1" applyBorder="1"/>
    <xf numFmtId="1" fontId="5" fillId="0" borderId="1" xfId="0" applyNumberFormat="1" applyFont="1" applyFill="1" applyBorder="1"/>
    <xf numFmtId="1" fontId="0" fillId="0" borderId="1" xfId="0" applyNumberFormat="1" applyFill="1" applyBorder="1"/>
    <xf numFmtId="164" fontId="5" fillId="0" borderId="1" xfId="0" applyNumberFormat="1" applyFont="1" applyFill="1" applyBorder="1"/>
    <xf numFmtId="0" fontId="15" fillId="2" borderId="1" xfId="0" applyFont="1" applyFill="1" applyBorder="1"/>
    <xf numFmtId="1" fontId="0" fillId="2" borderId="1" xfId="0" applyNumberFormat="1" applyFill="1" applyBorder="1"/>
    <xf numFmtId="164" fontId="15" fillId="2" borderId="1" xfId="0" applyNumberFormat="1" applyFont="1" applyFill="1" applyBorder="1"/>
    <xf numFmtId="164" fontId="0" fillId="2" borderId="1" xfId="0" applyNumberFormat="1" applyFill="1" applyBorder="1"/>
    <xf numFmtId="1" fontId="5" fillId="2" borderId="1" xfId="0" applyNumberFormat="1" applyFont="1" applyFill="1" applyBorder="1"/>
    <xf numFmtId="0" fontId="4" fillId="2" borderId="1" xfId="0" applyFont="1" applyFill="1" applyBorder="1"/>
    <xf numFmtId="1" fontId="9" fillId="2" borderId="1" xfId="0" applyNumberFormat="1" applyFont="1" applyFill="1" applyBorder="1"/>
    <xf numFmtId="164" fontId="4" fillId="2" borderId="1" xfId="0" applyNumberFormat="1" applyFont="1" applyFill="1" applyBorder="1"/>
    <xf numFmtId="1" fontId="4" fillId="2" borderId="1" xfId="0" applyNumberFormat="1" applyFont="1" applyFill="1" applyBorder="1"/>
    <xf numFmtId="0" fontId="4" fillId="2" borderId="1" xfId="0" applyNumberFormat="1" applyFont="1" applyFill="1" applyBorder="1"/>
    <xf numFmtId="0" fontId="0" fillId="0" borderId="1" xfId="0" applyNumberFormat="1" applyFill="1" applyBorder="1"/>
    <xf numFmtId="0" fontId="0" fillId="3" borderId="0" xfId="0" applyFill="1" applyAlignment="1">
      <alignment wrapText="1"/>
    </xf>
    <xf numFmtId="0" fontId="0" fillId="0" borderId="0" xfId="0" applyAlignment="1">
      <alignment wrapText="1"/>
    </xf>
    <xf numFmtId="164" fontId="5" fillId="0" borderId="1" xfId="0" applyNumberFormat="1" applyFont="1" applyBorder="1"/>
    <xf numFmtId="0" fontId="11" fillId="0" borderId="2" xfId="0" applyFont="1" applyFill="1" applyBorder="1" applyAlignment="1">
      <alignment horizontal="center" vertical="top" wrapText="1"/>
    </xf>
    <xf numFmtId="0" fontId="11" fillId="0" borderId="3" xfId="0" applyFont="1" applyFill="1" applyBorder="1" applyAlignment="1">
      <alignment horizontal="center" vertical="top" wrapText="1"/>
    </xf>
    <xf numFmtId="0" fontId="0" fillId="0" borderId="1" xfId="0" applyFill="1" applyBorder="1" applyAlignment="1">
      <alignment horizontal="center" vertical="top" wrapText="1"/>
    </xf>
    <xf numFmtId="0" fontId="0" fillId="0" borderId="1" xfId="0" applyFill="1" applyBorder="1" applyAlignment="1">
      <alignment horizontal="center" wrapText="1"/>
    </xf>
    <xf numFmtId="0" fontId="0" fillId="0" borderId="1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E15"/>
  <sheetViews>
    <sheetView tabSelected="1" workbookViewId="0">
      <selection activeCell="I10" sqref="I10"/>
    </sheetView>
  </sheetViews>
  <sheetFormatPr defaultRowHeight="15" x14ac:dyDescent="0.25"/>
  <cols>
    <col min="2" max="2" width="7.42578125" customWidth="1"/>
    <col min="3" max="3" width="6.28515625" customWidth="1"/>
    <col min="4" max="4" width="58.42578125" customWidth="1"/>
    <col min="6" max="7" width="11.140625" customWidth="1"/>
    <col min="8" max="8" width="15.85546875" customWidth="1"/>
    <col min="9" max="10" width="16.7109375" customWidth="1"/>
    <col min="27" max="28" width="9.140625" style="21"/>
    <col min="31" max="32" width="16.42578125" customWidth="1"/>
    <col min="33" max="34" width="16.140625" customWidth="1"/>
    <col min="35" max="35" width="20.28515625" customWidth="1"/>
    <col min="36" max="36" width="37" customWidth="1"/>
    <col min="37" max="38" width="19.5703125" customWidth="1"/>
    <col min="39" max="40" width="17.42578125" customWidth="1"/>
    <col min="41" max="42" width="14.85546875" customWidth="1"/>
    <col min="43" max="43" width="11.140625" customWidth="1"/>
    <col min="44" max="45" width="18" customWidth="1"/>
    <col min="46" max="46" width="16.7109375" customWidth="1"/>
    <col min="47" max="48" width="17.28515625" customWidth="1"/>
    <col min="49" max="52" width="15.5703125" customWidth="1"/>
    <col min="53" max="53" width="17.28515625" customWidth="1"/>
    <col min="54" max="54" width="18.85546875" customWidth="1"/>
    <col min="55" max="56" width="13.85546875" customWidth="1"/>
    <col min="57" max="58" width="11.85546875" customWidth="1"/>
    <col min="59" max="60" width="14.42578125" customWidth="1"/>
    <col min="61" max="62" width="15" customWidth="1"/>
    <col min="63" max="64" width="16.42578125" customWidth="1"/>
    <col min="65" max="68" width="14.7109375" customWidth="1"/>
    <col min="69" max="70" width="15" customWidth="1"/>
    <col min="71" max="72" width="13" customWidth="1"/>
    <col min="73" max="74" width="13.140625" customWidth="1"/>
    <col min="75" max="76" width="12.85546875" customWidth="1"/>
    <col min="77" max="78" width="11.28515625" customWidth="1"/>
    <col min="79" max="80" width="13.85546875" customWidth="1"/>
    <col min="81" max="81" width="9.140625" customWidth="1"/>
  </cols>
  <sheetData>
    <row r="1" spans="1:83" s="7" customFormat="1" ht="297.75" customHeight="1" x14ac:dyDescent="0.25">
      <c r="A1" s="4" t="s">
        <v>0</v>
      </c>
      <c r="B1" s="5" t="s">
        <v>1</v>
      </c>
      <c r="C1" s="5" t="s">
        <v>2</v>
      </c>
      <c r="D1" s="5" t="s">
        <v>3</v>
      </c>
      <c r="E1" s="6" t="s">
        <v>65</v>
      </c>
      <c r="F1" s="5" t="s">
        <v>4</v>
      </c>
      <c r="G1" s="5" t="s">
        <v>80</v>
      </c>
      <c r="H1" s="5" t="s">
        <v>5</v>
      </c>
      <c r="I1" s="5" t="s">
        <v>6</v>
      </c>
      <c r="J1" s="5" t="s">
        <v>81</v>
      </c>
      <c r="K1" s="5" t="s">
        <v>7</v>
      </c>
      <c r="L1" s="5" t="s">
        <v>82</v>
      </c>
      <c r="M1" s="5" t="s">
        <v>8</v>
      </c>
      <c r="N1" s="5" t="s">
        <v>83</v>
      </c>
      <c r="O1" s="5" t="s">
        <v>9</v>
      </c>
      <c r="P1" s="5" t="s">
        <v>84</v>
      </c>
      <c r="Q1" s="5" t="s">
        <v>10</v>
      </c>
      <c r="R1" s="5" t="s">
        <v>85</v>
      </c>
      <c r="S1" s="5" t="s">
        <v>11</v>
      </c>
      <c r="T1" s="5" t="s">
        <v>86</v>
      </c>
      <c r="U1" s="5" t="s">
        <v>12</v>
      </c>
      <c r="V1" s="5" t="s">
        <v>87</v>
      </c>
      <c r="W1" s="5" t="s">
        <v>13</v>
      </c>
      <c r="X1" s="5" t="s">
        <v>88</v>
      </c>
      <c r="Y1" s="5" t="s">
        <v>14</v>
      </c>
      <c r="Z1" s="5" t="s">
        <v>89</v>
      </c>
      <c r="AA1" s="5" t="s">
        <v>92</v>
      </c>
      <c r="AB1" s="5" t="s">
        <v>90</v>
      </c>
      <c r="AC1" s="5" t="s">
        <v>15</v>
      </c>
      <c r="AD1" s="5" t="s">
        <v>91</v>
      </c>
      <c r="AE1" s="5" t="s">
        <v>16</v>
      </c>
      <c r="AF1" s="5" t="s">
        <v>93</v>
      </c>
      <c r="AG1" s="5" t="s">
        <v>17</v>
      </c>
      <c r="AH1" s="5" t="s">
        <v>94</v>
      </c>
      <c r="AI1" s="5" t="s">
        <v>18</v>
      </c>
      <c r="AJ1" s="5" t="s">
        <v>95</v>
      </c>
      <c r="AK1" s="5" t="s">
        <v>19</v>
      </c>
      <c r="AL1" s="5" t="s">
        <v>96</v>
      </c>
      <c r="AM1" s="5" t="s">
        <v>20</v>
      </c>
      <c r="AN1" s="5" t="s">
        <v>97</v>
      </c>
      <c r="AO1" s="5" t="s">
        <v>21</v>
      </c>
      <c r="AP1" s="5" t="s">
        <v>98</v>
      </c>
      <c r="AQ1" s="5" t="s">
        <v>22</v>
      </c>
      <c r="AR1" s="5" t="s">
        <v>23</v>
      </c>
      <c r="AS1" s="5" t="s">
        <v>59</v>
      </c>
      <c r="AT1" s="5" t="s">
        <v>24</v>
      </c>
      <c r="AU1" s="5" t="s">
        <v>25</v>
      </c>
      <c r="AV1" s="5" t="s">
        <v>60</v>
      </c>
      <c r="AW1" s="5" t="s">
        <v>26</v>
      </c>
      <c r="AX1" s="5" t="s">
        <v>62</v>
      </c>
      <c r="AY1" s="5" t="s">
        <v>27</v>
      </c>
      <c r="AZ1" s="5" t="s">
        <v>63</v>
      </c>
      <c r="BA1" s="5" t="s">
        <v>28</v>
      </c>
      <c r="BB1" s="5" t="s">
        <v>64</v>
      </c>
      <c r="BC1" s="5" t="s">
        <v>29</v>
      </c>
      <c r="BD1" s="5" t="s">
        <v>67</v>
      </c>
      <c r="BE1" s="5" t="s">
        <v>30</v>
      </c>
      <c r="BF1" s="5" t="s">
        <v>68</v>
      </c>
      <c r="BG1" s="5" t="s">
        <v>31</v>
      </c>
      <c r="BH1" s="5" t="s">
        <v>69</v>
      </c>
      <c r="BI1" s="5" t="s">
        <v>32</v>
      </c>
      <c r="BJ1" s="5" t="s">
        <v>70</v>
      </c>
      <c r="BK1" s="5" t="s">
        <v>33</v>
      </c>
      <c r="BL1" s="5" t="s">
        <v>61</v>
      </c>
      <c r="BM1" s="5" t="s">
        <v>34</v>
      </c>
      <c r="BN1" s="5" t="s">
        <v>71</v>
      </c>
      <c r="BO1" s="5" t="s">
        <v>35</v>
      </c>
      <c r="BP1" s="5" t="s">
        <v>72</v>
      </c>
      <c r="BQ1" s="5" t="s">
        <v>36</v>
      </c>
      <c r="BR1" s="5" t="s">
        <v>73</v>
      </c>
      <c r="BS1" s="5" t="s">
        <v>37</v>
      </c>
      <c r="BT1" s="5" t="s">
        <v>74</v>
      </c>
      <c r="BU1" s="5" t="s">
        <v>38</v>
      </c>
      <c r="BV1" s="5" t="s">
        <v>75</v>
      </c>
      <c r="BW1" s="5" t="s">
        <v>39</v>
      </c>
      <c r="BX1" s="5" t="s">
        <v>76</v>
      </c>
      <c r="BY1" s="5" t="s">
        <v>40</v>
      </c>
      <c r="BZ1" s="5" t="s">
        <v>77</v>
      </c>
      <c r="CA1" s="5" t="s">
        <v>41</v>
      </c>
      <c r="CB1" s="5" t="s">
        <v>78</v>
      </c>
      <c r="CC1" s="5" t="s">
        <v>42</v>
      </c>
      <c r="CD1" s="17" t="s">
        <v>66</v>
      </c>
    </row>
    <row r="2" spans="1:83" x14ac:dyDescent="0.25">
      <c r="A2" t="s">
        <v>44</v>
      </c>
      <c r="B2" s="2" t="s">
        <v>45</v>
      </c>
      <c r="C2" s="2" t="s">
        <v>45</v>
      </c>
      <c r="D2" s="2" t="s">
        <v>46</v>
      </c>
      <c r="E2" s="12">
        <v>45</v>
      </c>
      <c r="F2" s="3">
        <v>0</v>
      </c>
      <c r="G2" s="3">
        <f>F2*100/E2</f>
        <v>0</v>
      </c>
      <c r="H2" s="3">
        <v>10</v>
      </c>
      <c r="I2" s="3">
        <v>0</v>
      </c>
      <c r="J2" s="3">
        <f>I2*100/H2</f>
        <v>0</v>
      </c>
      <c r="K2" s="3">
        <v>0</v>
      </c>
      <c r="L2" s="3">
        <f>K2*100/E2</f>
        <v>0</v>
      </c>
      <c r="M2" s="3">
        <v>0</v>
      </c>
      <c r="N2" s="3">
        <f>M2*100/E2</f>
        <v>0</v>
      </c>
      <c r="O2" s="3">
        <v>0</v>
      </c>
      <c r="P2" s="3">
        <f>O2*100/E2</f>
        <v>0</v>
      </c>
      <c r="Q2" s="3">
        <v>0</v>
      </c>
      <c r="R2" s="3">
        <f>Q2*100/E2</f>
        <v>0</v>
      </c>
      <c r="S2" s="3">
        <v>0</v>
      </c>
      <c r="T2" s="3">
        <f>S2*100/E2</f>
        <v>0</v>
      </c>
      <c r="U2" s="3">
        <v>0</v>
      </c>
      <c r="V2" s="3">
        <f>U2*100/E2</f>
        <v>0</v>
      </c>
      <c r="W2" s="3">
        <v>0</v>
      </c>
      <c r="X2" s="3">
        <f>W2*100/E2</f>
        <v>0</v>
      </c>
      <c r="Y2" s="3">
        <v>0</v>
      </c>
      <c r="Z2" s="3">
        <f>Y2*100/E2</f>
        <v>0</v>
      </c>
      <c r="AA2" s="65">
        <f>K2+M2+O2+Q2+S2+U2+W2+Y2</f>
        <v>0</v>
      </c>
      <c r="AB2" s="65">
        <f>AA2*100/E2</f>
        <v>0</v>
      </c>
      <c r="AC2" s="3">
        <v>14</v>
      </c>
      <c r="AD2" s="9">
        <f>AC2*100/E2</f>
        <v>31.111111111111111</v>
      </c>
      <c r="AE2" s="3">
        <v>0</v>
      </c>
      <c r="AF2" s="3">
        <f>AE2*100/E2</f>
        <v>0</v>
      </c>
      <c r="AG2" s="3">
        <v>0</v>
      </c>
      <c r="AH2" s="3">
        <v>0</v>
      </c>
      <c r="AI2" s="3">
        <v>10</v>
      </c>
      <c r="AJ2" s="3">
        <f>AI2*100/H2</f>
        <v>100</v>
      </c>
      <c r="AK2" s="3">
        <v>14</v>
      </c>
      <c r="AL2" s="9">
        <f>AK2*100/E2</f>
        <v>31.111111111111111</v>
      </c>
      <c r="AM2" s="3">
        <v>3</v>
      </c>
      <c r="AN2" s="9">
        <f>AM2*100/E2</f>
        <v>6.666666666666667</v>
      </c>
      <c r="AO2" s="3">
        <v>3</v>
      </c>
      <c r="AP2" s="9">
        <f>AO2*100/E2</f>
        <v>6.666666666666667</v>
      </c>
      <c r="AQ2" s="3">
        <v>10</v>
      </c>
      <c r="AR2" s="3">
        <v>1</v>
      </c>
      <c r="AS2" s="3">
        <f t="shared" ref="AS2:AS7" si="0">AR2*100/AQ2</f>
        <v>10</v>
      </c>
      <c r="AT2" s="3">
        <v>14</v>
      </c>
      <c r="AU2" s="3">
        <v>3</v>
      </c>
      <c r="AV2" s="9">
        <f t="shared" ref="AV2:AV7" si="1">AU2*100/AT2</f>
        <v>21.428571428571427</v>
      </c>
      <c r="AW2" s="3">
        <v>1</v>
      </c>
      <c r="AX2" s="3">
        <f>AW2*100/H2</f>
        <v>10</v>
      </c>
      <c r="AY2" s="3">
        <v>0</v>
      </c>
      <c r="AZ2" s="3">
        <f>AY2*100/H2</f>
        <v>0</v>
      </c>
      <c r="BA2" s="3">
        <v>0</v>
      </c>
      <c r="BB2" s="3">
        <f>BA2*100/E2</f>
        <v>0</v>
      </c>
      <c r="BC2" s="3">
        <v>6</v>
      </c>
      <c r="BD2" s="9">
        <f>BC2*100/E2</f>
        <v>13.333333333333334</v>
      </c>
      <c r="BE2" s="3">
        <v>2</v>
      </c>
      <c r="BF2" s="3">
        <f t="shared" ref="BF2:BF7" si="2">BE2*100/H2</f>
        <v>20</v>
      </c>
      <c r="BG2" s="3">
        <v>0</v>
      </c>
      <c r="BH2" s="3">
        <f t="shared" ref="BH2:BH7" si="3">BG2*100/H2</f>
        <v>0</v>
      </c>
      <c r="BI2" s="3">
        <v>0</v>
      </c>
      <c r="BJ2" s="3">
        <f t="shared" ref="BJ2:BJ7" si="4">BI2*100/E2</f>
        <v>0</v>
      </c>
      <c r="BK2" s="3">
        <v>0</v>
      </c>
      <c r="BL2" s="3">
        <f>BK2*100/H2</f>
        <v>0</v>
      </c>
      <c r="BM2" s="3">
        <v>0</v>
      </c>
      <c r="BN2" s="3">
        <f>BM2*100/1677</f>
        <v>0</v>
      </c>
      <c r="BO2" s="3">
        <v>0</v>
      </c>
      <c r="BP2" s="3">
        <f t="shared" ref="BP2:BP7" si="5">BO2*100/H2</f>
        <v>0</v>
      </c>
      <c r="BQ2" s="3">
        <v>0</v>
      </c>
      <c r="BR2" s="3">
        <f t="shared" ref="BR2:BR7" si="6">BQ2*100/E2</f>
        <v>0</v>
      </c>
      <c r="BS2" s="3">
        <v>0</v>
      </c>
      <c r="BT2" s="3">
        <f t="shared" ref="BT2:BT7" si="7">BS2*100/H2</f>
        <v>0</v>
      </c>
      <c r="BU2" s="3">
        <v>0</v>
      </c>
      <c r="BV2" s="3">
        <f t="shared" ref="BV2:BV7" si="8">BU2*100/E2</f>
        <v>0</v>
      </c>
      <c r="BW2" s="3">
        <v>1</v>
      </c>
      <c r="BX2" s="3">
        <f t="shared" ref="BX2:BX7" si="9">BW2*100/H2</f>
        <v>10</v>
      </c>
      <c r="BY2" s="3">
        <v>5</v>
      </c>
      <c r="BZ2" s="11">
        <f t="shared" ref="BZ2:BZ7" si="10">BY2*100/E2</f>
        <v>11.111111111111111</v>
      </c>
      <c r="CA2" s="3">
        <v>0</v>
      </c>
      <c r="CB2" s="3">
        <f t="shared" ref="CB2:CB7" si="11">CA2*100/H2</f>
        <v>0</v>
      </c>
      <c r="CC2" s="3">
        <v>0</v>
      </c>
      <c r="CD2" s="13">
        <f t="shared" ref="CD2:CD7" si="12">CC2*100/3770</f>
        <v>0</v>
      </c>
    </row>
    <row r="3" spans="1:83" x14ac:dyDescent="0.25">
      <c r="A3" t="s">
        <v>47</v>
      </c>
      <c r="B3" s="2" t="s">
        <v>48</v>
      </c>
      <c r="C3" s="2" t="s">
        <v>48</v>
      </c>
      <c r="D3" s="2" t="s">
        <v>49</v>
      </c>
      <c r="E3" s="3">
        <v>179</v>
      </c>
      <c r="F3" s="3">
        <v>0</v>
      </c>
      <c r="G3" s="3">
        <f t="shared" ref="G3:G7" si="13">F3*100/E3</f>
        <v>0</v>
      </c>
      <c r="H3" s="3">
        <v>6</v>
      </c>
      <c r="I3" s="3">
        <v>0</v>
      </c>
      <c r="J3" s="3">
        <f t="shared" ref="J3:J7" si="14">I3*100/H3</f>
        <v>0</v>
      </c>
      <c r="K3" s="3">
        <v>0</v>
      </c>
      <c r="L3" s="3">
        <f t="shared" ref="L3:L7" si="15">K3*100/E3</f>
        <v>0</v>
      </c>
      <c r="M3" s="3">
        <v>0</v>
      </c>
      <c r="N3" s="3">
        <f t="shared" ref="N3:N7" si="16">M3*100/E3</f>
        <v>0</v>
      </c>
      <c r="O3" s="3">
        <v>0</v>
      </c>
      <c r="P3" s="3">
        <f t="shared" ref="P3:P7" si="17">O3*100/E3</f>
        <v>0</v>
      </c>
      <c r="Q3" s="3">
        <v>0</v>
      </c>
      <c r="R3" s="3">
        <f t="shared" ref="R3:R7" si="18">Q3*100/E3</f>
        <v>0</v>
      </c>
      <c r="S3" s="3">
        <v>0</v>
      </c>
      <c r="T3" s="3">
        <f t="shared" ref="T3:T7" si="19">S3*100/E3</f>
        <v>0</v>
      </c>
      <c r="U3" s="3">
        <v>0</v>
      </c>
      <c r="V3" s="3">
        <f t="shared" ref="V3:V7" si="20">U3*100/E3</f>
        <v>0</v>
      </c>
      <c r="W3" s="3">
        <v>0</v>
      </c>
      <c r="X3" s="3">
        <f t="shared" ref="X3:X7" si="21">W3*100/E3</f>
        <v>0</v>
      </c>
      <c r="Y3" s="3">
        <v>0</v>
      </c>
      <c r="Z3" s="3">
        <f t="shared" ref="Z3:Z7" si="22">Y3*100/E3</f>
        <v>0</v>
      </c>
      <c r="AA3" s="65">
        <f t="shared" ref="AA3:AA7" si="23">K3+M3+O3+Q3+S3+U3+W3+Y3</f>
        <v>0</v>
      </c>
      <c r="AB3" s="65">
        <f t="shared" ref="AB3:AB7" si="24">AA3*100/E3</f>
        <v>0</v>
      </c>
      <c r="AC3" s="3">
        <v>179</v>
      </c>
      <c r="AD3" s="9">
        <f t="shared" ref="AD3:AD7" si="25">AC3*100/E3</f>
        <v>100</v>
      </c>
      <c r="AE3" s="2">
        <v>0</v>
      </c>
      <c r="AF3" s="3">
        <f t="shared" ref="AF3:AF7" si="26">AE3*100/E3</f>
        <v>0</v>
      </c>
      <c r="AG3" s="2">
        <v>0</v>
      </c>
      <c r="AH3" s="3">
        <v>0</v>
      </c>
      <c r="AI3" s="3">
        <v>0</v>
      </c>
      <c r="AJ3" s="3">
        <f t="shared" ref="AJ3:AJ7" si="27">AI3*100/H3</f>
        <v>0</v>
      </c>
      <c r="AK3" s="3">
        <v>0</v>
      </c>
      <c r="AL3" s="9">
        <f t="shared" ref="AL3:AL7" si="28">AK3*100/E3</f>
        <v>0</v>
      </c>
      <c r="AM3" s="2">
        <v>0</v>
      </c>
      <c r="AN3" s="9">
        <f t="shared" ref="AN3:AN7" si="29">AM3*100/E3</f>
        <v>0</v>
      </c>
      <c r="AO3" s="2">
        <v>0</v>
      </c>
      <c r="AP3" s="9">
        <f t="shared" ref="AP3:AP7" si="30">AO3*100/E3</f>
        <v>0</v>
      </c>
      <c r="AQ3" s="3">
        <v>2</v>
      </c>
      <c r="AR3" s="3">
        <v>2</v>
      </c>
      <c r="AS3" s="3">
        <f t="shared" si="0"/>
        <v>100</v>
      </c>
      <c r="AT3" s="3">
        <v>9</v>
      </c>
      <c r="AU3" s="3">
        <v>9</v>
      </c>
      <c r="AV3" s="9">
        <f t="shared" si="1"/>
        <v>100</v>
      </c>
      <c r="AW3" s="3">
        <v>0</v>
      </c>
      <c r="AX3" s="3">
        <f>AW3*100/H3</f>
        <v>0</v>
      </c>
      <c r="AY3" s="3">
        <v>0</v>
      </c>
      <c r="AZ3" s="3">
        <f>AY3*100/H3</f>
        <v>0</v>
      </c>
      <c r="BA3" s="3">
        <v>0</v>
      </c>
      <c r="BB3" s="3">
        <f>BA3*100/E3</f>
        <v>0</v>
      </c>
      <c r="BC3" s="3">
        <v>33</v>
      </c>
      <c r="BD3" s="9">
        <f>BC3*100/E3</f>
        <v>18.435754189944134</v>
      </c>
      <c r="BE3" s="3">
        <v>4</v>
      </c>
      <c r="BF3" s="9">
        <f t="shared" si="2"/>
        <v>66.666666666666671</v>
      </c>
      <c r="BG3" s="3">
        <v>0</v>
      </c>
      <c r="BH3" s="3">
        <f t="shared" si="3"/>
        <v>0</v>
      </c>
      <c r="BI3" s="3">
        <v>0</v>
      </c>
      <c r="BJ3" s="3">
        <f t="shared" si="4"/>
        <v>0</v>
      </c>
      <c r="BK3" s="3">
        <v>0</v>
      </c>
      <c r="BL3" s="3">
        <f>BK3*100/H3</f>
        <v>0</v>
      </c>
      <c r="BM3" s="3">
        <v>0</v>
      </c>
      <c r="BN3" s="3">
        <f t="shared" ref="BN3:BN7" si="31">BM3*100/1677</f>
        <v>0</v>
      </c>
      <c r="BO3" s="3">
        <v>0</v>
      </c>
      <c r="BP3" s="3">
        <f t="shared" si="5"/>
        <v>0</v>
      </c>
      <c r="BQ3" s="3">
        <v>0</v>
      </c>
      <c r="BR3" s="3">
        <f t="shared" si="6"/>
        <v>0</v>
      </c>
      <c r="BS3" s="3">
        <v>0</v>
      </c>
      <c r="BT3" s="3">
        <f t="shared" si="7"/>
        <v>0</v>
      </c>
      <c r="BU3" s="3">
        <v>0</v>
      </c>
      <c r="BV3" s="3">
        <f t="shared" si="8"/>
        <v>0</v>
      </c>
      <c r="BW3" s="3">
        <v>1</v>
      </c>
      <c r="BX3" s="9">
        <f t="shared" si="9"/>
        <v>16.666666666666668</v>
      </c>
      <c r="BY3" s="3">
        <v>12</v>
      </c>
      <c r="BZ3" s="11">
        <f t="shared" si="10"/>
        <v>6.7039106145251397</v>
      </c>
      <c r="CA3" s="3">
        <v>0</v>
      </c>
      <c r="CB3" s="3">
        <f t="shared" si="11"/>
        <v>0</v>
      </c>
      <c r="CC3" s="3">
        <v>0</v>
      </c>
      <c r="CD3" s="13">
        <f t="shared" si="12"/>
        <v>0</v>
      </c>
    </row>
    <row r="4" spans="1:83" x14ac:dyDescent="0.25">
      <c r="A4" t="s">
        <v>50</v>
      </c>
      <c r="B4" s="2" t="s">
        <v>51</v>
      </c>
      <c r="C4" s="2" t="s">
        <v>51</v>
      </c>
      <c r="D4" s="2" t="s">
        <v>52</v>
      </c>
      <c r="E4" s="3">
        <v>147</v>
      </c>
      <c r="F4" s="3">
        <v>147</v>
      </c>
      <c r="G4" s="3">
        <f t="shared" si="13"/>
        <v>100</v>
      </c>
      <c r="H4" s="23">
        <v>8</v>
      </c>
      <c r="I4" s="2">
        <v>0</v>
      </c>
      <c r="J4" s="3">
        <f t="shared" si="14"/>
        <v>0</v>
      </c>
      <c r="K4" s="3">
        <v>147</v>
      </c>
      <c r="L4" s="3">
        <f t="shared" si="15"/>
        <v>100</v>
      </c>
      <c r="M4" s="3">
        <v>147</v>
      </c>
      <c r="N4" s="3">
        <f t="shared" si="16"/>
        <v>100</v>
      </c>
      <c r="O4" s="3">
        <v>147</v>
      </c>
      <c r="P4" s="3">
        <f t="shared" si="17"/>
        <v>100</v>
      </c>
      <c r="Q4" s="3">
        <v>147</v>
      </c>
      <c r="R4" s="3">
        <f t="shared" si="18"/>
        <v>100</v>
      </c>
      <c r="S4" s="3">
        <v>147</v>
      </c>
      <c r="T4" s="3">
        <f t="shared" si="19"/>
        <v>100</v>
      </c>
      <c r="U4" s="3">
        <v>20</v>
      </c>
      <c r="V4" s="9">
        <f t="shared" si="20"/>
        <v>13.605442176870747</v>
      </c>
      <c r="W4" s="3">
        <v>147</v>
      </c>
      <c r="X4" s="3">
        <f t="shared" si="21"/>
        <v>100</v>
      </c>
      <c r="Y4" s="3">
        <v>56</v>
      </c>
      <c r="Z4" s="11">
        <f t="shared" si="22"/>
        <v>38.095238095238095</v>
      </c>
      <c r="AA4" s="65">
        <f t="shared" si="23"/>
        <v>958</v>
      </c>
      <c r="AB4" s="54">
        <f t="shared" si="24"/>
        <v>651.7006802721088</v>
      </c>
      <c r="AC4" s="3">
        <v>112</v>
      </c>
      <c r="AD4" s="9">
        <f t="shared" si="25"/>
        <v>76.19047619047619</v>
      </c>
      <c r="AE4" s="2">
        <v>0</v>
      </c>
      <c r="AF4" s="3">
        <f t="shared" si="26"/>
        <v>0</v>
      </c>
      <c r="AG4" s="2">
        <v>0</v>
      </c>
      <c r="AH4" s="3">
        <f t="shared" ref="AH4:AH7" si="32">AG4*100/AA4</f>
        <v>0</v>
      </c>
      <c r="AI4" s="3">
        <v>8</v>
      </c>
      <c r="AJ4" s="3">
        <f t="shared" si="27"/>
        <v>100</v>
      </c>
      <c r="AK4" s="3">
        <v>68</v>
      </c>
      <c r="AL4" s="9">
        <f t="shared" si="28"/>
        <v>46.258503401360542</v>
      </c>
      <c r="AM4" s="2">
        <v>0</v>
      </c>
      <c r="AN4" s="9">
        <f t="shared" si="29"/>
        <v>0</v>
      </c>
      <c r="AO4" s="2">
        <v>0</v>
      </c>
      <c r="AP4" s="9">
        <f t="shared" si="30"/>
        <v>0</v>
      </c>
      <c r="AQ4" s="3">
        <v>8</v>
      </c>
      <c r="AR4" s="3">
        <v>8</v>
      </c>
      <c r="AS4" s="3">
        <f t="shared" si="0"/>
        <v>100</v>
      </c>
      <c r="AT4" s="3">
        <v>147</v>
      </c>
      <c r="AU4" s="3">
        <v>46</v>
      </c>
      <c r="AV4" s="9">
        <f t="shared" si="1"/>
        <v>31.292517006802722</v>
      </c>
      <c r="AW4" s="2">
        <v>0</v>
      </c>
      <c r="AX4" s="3">
        <v>0</v>
      </c>
      <c r="AY4" s="2">
        <v>0</v>
      </c>
      <c r="AZ4" s="3">
        <v>0</v>
      </c>
      <c r="BA4" s="2">
        <v>0</v>
      </c>
      <c r="BB4" s="3">
        <f>BA4*100/E4</f>
        <v>0</v>
      </c>
      <c r="BC4" s="3">
        <v>147</v>
      </c>
      <c r="BD4" s="9">
        <f>BC4*100/E4</f>
        <v>100</v>
      </c>
      <c r="BE4" s="14">
        <v>8</v>
      </c>
      <c r="BF4" s="3">
        <f t="shared" si="2"/>
        <v>100</v>
      </c>
      <c r="BG4" s="2">
        <v>0</v>
      </c>
      <c r="BH4" s="3">
        <f t="shared" si="3"/>
        <v>0</v>
      </c>
      <c r="BI4" s="3">
        <v>10</v>
      </c>
      <c r="BJ4" s="9">
        <f t="shared" si="4"/>
        <v>6.8027210884353737</v>
      </c>
      <c r="BK4" s="2">
        <v>0</v>
      </c>
      <c r="BL4" s="3">
        <v>0</v>
      </c>
      <c r="BM4" s="2">
        <v>0</v>
      </c>
      <c r="BN4" s="3">
        <f t="shared" si="31"/>
        <v>0</v>
      </c>
      <c r="BO4" s="2">
        <v>0</v>
      </c>
      <c r="BP4" s="3">
        <f t="shared" si="5"/>
        <v>0</v>
      </c>
      <c r="BQ4" s="2">
        <v>0</v>
      </c>
      <c r="BR4" s="3">
        <f t="shared" si="6"/>
        <v>0</v>
      </c>
      <c r="BS4" s="2">
        <v>0</v>
      </c>
      <c r="BT4" s="3">
        <f t="shared" si="7"/>
        <v>0</v>
      </c>
      <c r="BU4" s="2">
        <v>0</v>
      </c>
      <c r="BV4" s="3">
        <f t="shared" si="8"/>
        <v>0</v>
      </c>
      <c r="BW4" s="2">
        <v>0</v>
      </c>
      <c r="BX4" s="3">
        <f t="shared" si="9"/>
        <v>0</v>
      </c>
      <c r="BY4" s="3">
        <v>65</v>
      </c>
      <c r="BZ4" s="11">
        <f t="shared" si="10"/>
        <v>44.217687074829932</v>
      </c>
      <c r="CA4" s="2">
        <v>0</v>
      </c>
      <c r="CB4" s="3">
        <f t="shared" si="11"/>
        <v>0</v>
      </c>
      <c r="CC4" s="2">
        <v>0</v>
      </c>
      <c r="CD4" s="13">
        <f t="shared" si="12"/>
        <v>0</v>
      </c>
    </row>
    <row r="5" spans="1:83" x14ac:dyDescent="0.25">
      <c r="A5" t="s">
        <v>53</v>
      </c>
      <c r="B5" s="2" t="s">
        <v>54</v>
      </c>
      <c r="C5" s="2" t="s">
        <v>54</v>
      </c>
      <c r="D5" s="2" t="s">
        <v>43</v>
      </c>
      <c r="E5" s="8">
        <v>7931</v>
      </c>
      <c r="F5" s="3">
        <v>12175</v>
      </c>
      <c r="G5" s="16">
        <f t="shared" si="13"/>
        <v>153.51153700668263</v>
      </c>
      <c r="H5" s="3">
        <v>194</v>
      </c>
      <c r="I5" s="3">
        <v>194</v>
      </c>
      <c r="J5" s="3">
        <f t="shared" si="14"/>
        <v>100</v>
      </c>
      <c r="K5" s="3">
        <v>1299</v>
      </c>
      <c r="L5" s="9">
        <f t="shared" si="15"/>
        <v>16.378766864203758</v>
      </c>
      <c r="M5" s="3">
        <v>1166</v>
      </c>
      <c r="N5" s="9">
        <f t="shared" si="16"/>
        <v>14.701803051317615</v>
      </c>
      <c r="O5" s="3">
        <v>1826</v>
      </c>
      <c r="P5" s="11">
        <f t="shared" si="17"/>
        <v>23.023578363384189</v>
      </c>
      <c r="Q5" s="3">
        <v>239</v>
      </c>
      <c r="R5" s="11">
        <f t="shared" si="18"/>
        <v>3.0134913630059259</v>
      </c>
      <c r="S5" s="3">
        <v>0</v>
      </c>
      <c r="T5" s="3">
        <f t="shared" si="19"/>
        <v>0</v>
      </c>
      <c r="U5" s="3">
        <v>0</v>
      </c>
      <c r="V5" s="3">
        <f t="shared" si="20"/>
        <v>0</v>
      </c>
      <c r="W5" s="3">
        <v>0</v>
      </c>
      <c r="X5" s="3">
        <f t="shared" si="21"/>
        <v>0</v>
      </c>
      <c r="Y5" s="3">
        <v>0</v>
      </c>
      <c r="Z5" s="3">
        <f t="shared" si="22"/>
        <v>0</v>
      </c>
      <c r="AA5" s="65">
        <f t="shared" si="23"/>
        <v>4530</v>
      </c>
      <c r="AB5" s="51">
        <f t="shared" si="24"/>
        <v>57.117639641911488</v>
      </c>
      <c r="AC5" s="3">
        <v>7147</v>
      </c>
      <c r="AD5" s="9">
        <f t="shared" si="25"/>
        <v>90.114739629302733</v>
      </c>
      <c r="AE5" s="3">
        <v>2072</v>
      </c>
      <c r="AF5" s="9">
        <f t="shared" si="26"/>
        <v>26.12533097969991</v>
      </c>
      <c r="AG5" s="3">
        <v>1597</v>
      </c>
      <c r="AH5" s="9">
        <f t="shared" si="32"/>
        <v>35.253863134657834</v>
      </c>
      <c r="AI5" s="3">
        <v>4</v>
      </c>
      <c r="AJ5" s="9">
        <f t="shared" si="27"/>
        <v>2.0618556701030926</v>
      </c>
      <c r="AK5" s="3">
        <v>368</v>
      </c>
      <c r="AL5" s="9">
        <f t="shared" si="28"/>
        <v>4.6400201740007567</v>
      </c>
      <c r="AM5" s="3">
        <v>1795</v>
      </c>
      <c r="AN5" s="9">
        <f t="shared" si="29"/>
        <v>22.632707098726517</v>
      </c>
      <c r="AO5" s="3">
        <v>481</v>
      </c>
      <c r="AP5" s="9">
        <f t="shared" si="30"/>
        <v>6.0648089774303369</v>
      </c>
      <c r="AQ5" s="3">
        <v>9</v>
      </c>
      <c r="AR5" s="3">
        <v>9</v>
      </c>
      <c r="AS5" s="3">
        <f t="shared" si="0"/>
        <v>100</v>
      </c>
      <c r="AT5" s="3">
        <v>236</v>
      </c>
      <c r="AU5" s="3">
        <v>236</v>
      </c>
      <c r="AV5" s="9">
        <f t="shared" si="1"/>
        <v>100</v>
      </c>
      <c r="AW5" s="3">
        <v>0</v>
      </c>
      <c r="AX5" s="3">
        <f>AW5*100/H5</f>
        <v>0</v>
      </c>
      <c r="AY5" s="3">
        <v>10</v>
      </c>
      <c r="AZ5" s="9">
        <f>AY5*100/H5</f>
        <v>5.1546391752577323</v>
      </c>
      <c r="BA5" s="3">
        <v>419</v>
      </c>
      <c r="BB5" s="9">
        <f>BA5*100/E5</f>
        <v>5.283066448114992</v>
      </c>
      <c r="BC5" s="3">
        <v>2719</v>
      </c>
      <c r="BD5" s="9">
        <f>BC5*100/E5</f>
        <v>34.283192535619719</v>
      </c>
      <c r="BE5" s="3">
        <v>34</v>
      </c>
      <c r="BF5" s="9">
        <f t="shared" si="2"/>
        <v>17.52577319587629</v>
      </c>
      <c r="BG5" s="3">
        <v>9</v>
      </c>
      <c r="BH5" s="9">
        <f t="shared" si="3"/>
        <v>4.6391752577319592</v>
      </c>
      <c r="BI5" s="3">
        <v>1183</v>
      </c>
      <c r="BJ5" s="9">
        <f t="shared" si="4"/>
        <v>14.916151809355693</v>
      </c>
      <c r="BK5" s="3">
        <v>14</v>
      </c>
      <c r="BL5" s="9">
        <f>BK5*100/H5</f>
        <v>7.2164948453608249</v>
      </c>
      <c r="BM5" s="3">
        <v>1031</v>
      </c>
      <c r="BN5" s="68">
        <v>28.1</v>
      </c>
      <c r="BO5" s="3">
        <v>2</v>
      </c>
      <c r="BP5" s="11">
        <f t="shared" si="5"/>
        <v>1.0309278350515463</v>
      </c>
      <c r="BQ5" s="3">
        <v>41</v>
      </c>
      <c r="BR5" s="9">
        <f t="shared" si="6"/>
        <v>0.51695876938595386</v>
      </c>
      <c r="BS5" s="3">
        <v>2</v>
      </c>
      <c r="BT5" s="11">
        <f t="shared" si="7"/>
        <v>1.0309278350515463</v>
      </c>
      <c r="BU5" s="3">
        <v>47</v>
      </c>
      <c r="BV5" s="9">
        <f t="shared" si="8"/>
        <v>0.59261127222292276</v>
      </c>
      <c r="BW5" s="3">
        <v>6</v>
      </c>
      <c r="BX5" s="9">
        <f t="shared" si="9"/>
        <v>3.0927835051546393</v>
      </c>
      <c r="BY5" s="3">
        <v>338</v>
      </c>
      <c r="BZ5" s="11">
        <f t="shared" si="10"/>
        <v>4.2617576598159124</v>
      </c>
      <c r="CA5" s="3">
        <v>2</v>
      </c>
      <c r="CB5" s="11">
        <f t="shared" si="11"/>
        <v>1.0309278350515463</v>
      </c>
      <c r="CC5" s="3">
        <v>104</v>
      </c>
      <c r="CD5" s="18">
        <f t="shared" si="12"/>
        <v>2.7586206896551726</v>
      </c>
    </row>
    <row r="6" spans="1:83" x14ac:dyDescent="0.25">
      <c r="A6" t="s">
        <v>55</v>
      </c>
      <c r="B6" s="2" t="s">
        <v>56</v>
      </c>
      <c r="C6" s="2" t="s">
        <v>56</v>
      </c>
      <c r="D6" s="2" t="s">
        <v>58</v>
      </c>
      <c r="E6" s="15">
        <v>264</v>
      </c>
      <c r="F6" s="3">
        <v>0</v>
      </c>
      <c r="G6" s="3">
        <f t="shared" si="13"/>
        <v>0</v>
      </c>
      <c r="H6" s="3">
        <v>14</v>
      </c>
      <c r="I6" s="3">
        <v>0</v>
      </c>
      <c r="J6" s="3">
        <f t="shared" si="14"/>
        <v>0</v>
      </c>
      <c r="K6" s="3">
        <v>0</v>
      </c>
      <c r="L6" s="3">
        <f t="shared" si="15"/>
        <v>0</v>
      </c>
      <c r="M6" s="3">
        <v>0</v>
      </c>
      <c r="N6" s="3">
        <f t="shared" si="16"/>
        <v>0</v>
      </c>
      <c r="O6" s="3">
        <v>0</v>
      </c>
      <c r="P6" s="3">
        <f t="shared" si="17"/>
        <v>0</v>
      </c>
      <c r="Q6" s="3">
        <v>0</v>
      </c>
      <c r="R6" s="3">
        <f t="shared" si="18"/>
        <v>0</v>
      </c>
      <c r="S6" s="3">
        <v>0</v>
      </c>
      <c r="T6" s="3">
        <f t="shared" si="19"/>
        <v>0</v>
      </c>
      <c r="U6" s="3">
        <v>0</v>
      </c>
      <c r="V6" s="3">
        <f t="shared" si="20"/>
        <v>0</v>
      </c>
      <c r="W6" s="3">
        <v>0</v>
      </c>
      <c r="X6" s="3">
        <f t="shared" si="21"/>
        <v>0</v>
      </c>
      <c r="Y6" s="3">
        <v>0</v>
      </c>
      <c r="Z6" s="3">
        <f t="shared" si="22"/>
        <v>0</v>
      </c>
      <c r="AA6" s="65">
        <f t="shared" si="23"/>
        <v>0</v>
      </c>
      <c r="AB6" s="65">
        <f t="shared" si="24"/>
        <v>0</v>
      </c>
      <c r="AC6" s="3">
        <v>0</v>
      </c>
      <c r="AD6" s="9">
        <f t="shared" si="25"/>
        <v>0</v>
      </c>
      <c r="AE6" s="3">
        <v>0</v>
      </c>
      <c r="AF6" s="3">
        <f t="shared" si="26"/>
        <v>0</v>
      </c>
      <c r="AG6" s="3">
        <v>0</v>
      </c>
      <c r="AH6" s="3">
        <v>0</v>
      </c>
      <c r="AI6" s="3">
        <v>0</v>
      </c>
      <c r="AJ6" s="3">
        <f t="shared" si="27"/>
        <v>0</v>
      </c>
      <c r="AK6" s="3">
        <v>0</v>
      </c>
      <c r="AL6" s="9">
        <f t="shared" si="28"/>
        <v>0</v>
      </c>
      <c r="AM6" s="3">
        <v>0</v>
      </c>
      <c r="AN6" s="9">
        <f t="shared" si="29"/>
        <v>0</v>
      </c>
      <c r="AO6" s="3">
        <v>0</v>
      </c>
      <c r="AP6" s="9">
        <f t="shared" si="30"/>
        <v>0</v>
      </c>
      <c r="AQ6" s="3">
        <v>19</v>
      </c>
      <c r="AR6" s="3">
        <v>6</v>
      </c>
      <c r="AS6" s="9">
        <f t="shared" si="0"/>
        <v>31.578947368421051</v>
      </c>
      <c r="AT6" s="3">
        <v>10</v>
      </c>
      <c r="AU6" s="3">
        <v>10</v>
      </c>
      <c r="AV6" s="9">
        <f t="shared" si="1"/>
        <v>100</v>
      </c>
      <c r="AW6" s="3">
        <v>0</v>
      </c>
      <c r="AX6" s="3">
        <f>AW6*100/H6</f>
        <v>0</v>
      </c>
      <c r="AY6" s="3">
        <v>0</v>
      </c>
      <c r="AZ6" s="3">
        <f>AY6*100/H6</f>
        <v>0</v>
      </c>
      <c r="BA6" s="3">
        <v>0</v>
      </c>
      <c r="BB6" s="3">
        <v>0</v>
      </c>
      <c r="BC6" s="3">
        <v>0</v>
      </c>
      <c r="BD6" s="9">
        <v>0</v>
      </c>
      <c r="BE6" s="3">
        <v>2</v>
      </c>
      <c r="BF6" s="9">
        <f t="shared" si="2"/>
        <v>14.285714285714286</v>
      </c>
      <c r="BG6" s="3">
        <v>0</v>
      </c>
      <c r="BH6" s="3">
        <f t="shared" si="3"/>
        <v>0</v>
      </c>
      <c r="BI6" s="3">
        <v>0</v>
      </c>
      <c r="BJ6" s="3">
        <f t="shared" si="4"/>
        <v>0</v>
      </c>
      <c r="BK6" s="3">
        <v>0</v>
      </c>
      <c r="BL6" s="3">
        <f>BK6*100/H6</f>
        <v>0</v>
      </c>
      <c r="BM6" s="3">
        <v>0</v>
      </c>
      <c r="BN6" s="3">
        <f t="shared" si="31"/>
        <v>0</v>
      </c>
      <c r="BO6" s="3">
        <v>0</v>
      </c>
      <c r="BP6" s="3">
        <f t="shared" si="5"/>
        <v>0</v>
      </c>
      <c r="BQ6" s="3">
        <v>0</v>
      </c>
      <c r="BR6" s="3">
        <f t="shared" si="6"/>
        <v>0</v>
      </c>
      <c r="BS6" s="3">
        <v>0</v>
      </c>
      <c r="BT6" s="3">
        <f t="shared" si="7"/>
        <v>0</v>
      </c>
      <c r="BU6" s="3">
        <v>0</v>
      </c>
      <c r="BV6" s="3">
        <f t="shared" si="8"/>
        <v>0</v>
      </c>
      <c r="BW6" s="3">
        <v>0</v>
      </c>
      <c r="BX6" s="3">
        <f t="shared" si="9"/>
        <v>0</v>
      </c>
      <c r="BY6" s="3">
        <v>0</v>
      </c>
      <c r="BZ6" s="11">
        <f t="shared" si="10"/>
        <v>0</v>
      </c>
      <c r="CA6" s="3">
        <v>0</v>
      </c>
      <c r="CB6" s="3">
        <f t="shared" si="11"/>
        <v>0</v>
      </c>
      <c r="CC6" s="3">
        <v>0</v>
      </c>
      <c r="CD6" s="13">
        <f t="shared" si="12"/>
        <v>0</v>
      </c>
    </row>
    <row r="7" spans="1:83" s="1" customFormat="1" x14ac:dyDescent="0.25">
      <c r="B7" s="60"/>
      <c r="C7" s="60" t="s">
        <v>57</v>
      </c>
      <c r="D7" s="60">
        <v>5</v>
      </c>
      <c r="E7" s="60">
        <f t="shared" ref="E7:CC7" si="33">SUM(E2:E6)</f>
        <v>8566</v>
      </c>
      <c r="F7" s="60">
        <f t="shared" si="33"/>
        <v>12322</v>
      </c>
      <c r="G7" s="61">
        <f t="shared" si="13"/>
        <v>143.84777025449452</v>
      </c>
      <c r="H7" s="60">
        <f t="shared" si="33"/>
        <v>232</v>
      </c>
      <c r="I7" s="60">
        <f t="shared" si="33"/>
        <v>194</v>
      </c>
      <c r="J7" s="62">
        <f t="shared" si="14"/>
        <v>83.620689655172413</v>
      </c>
      <c r="K7" s="60">
        <f t="shared" si="33"/>
        <v>1446</v>
      </c>
      <c r="L7" s="62">
        <f t="shared" si="15"/>
        <v>16.880691104366097</v>
      </c>
      <c r="M7" s="60">
        <f t="shared" si="33"/>
        <v>1313</v>
      </c>
      <c r="N7" s="62">
        <f t="shared" si="16"/>
        <v>15.328041092692038</v>
      </c>
      <c r="O7" s="60">
        <f t="shared" si="33"/>
        <v>1973</v>
      </c>
      <c r="P7" s="63">
        <f t="shared" si="17"/>
        <v>23.032920849871584</v>
      </c>
      <c r="Q7" s="60">
        <f t="shared" si="33"/>
        <v>386</v>
      </c>
      <c r="R7" s="62">
        <f t="shared" si="18"/>
        <v>4.50618725192622</v>
      </c>
      <c r="S7" s="60">
        <f t="shared" si="33"/>
        <v>147</v>
      </c>
      <c r="T7" s="62">
        <f t="shared" si="19"/>
        <v>1.7160868550081718</v>
      </c>
      <c r="U7" s="60">
        <f t="shared" si="33"/>
        <v>20</v>
      </c>
      <c r="V7" s="62">
        <f t="shared" si="20"/>
        <v>0.23348120476301656</v>
      </c>
      <c r="W7" s="60">
        <f t="shared" si="33"/>
        <v>147</v>
      </c>
      <c r="X7" s="62">
        <f t="shared" si="21"/>
        <v>1.7160868550081718</v>
      </c>
      <c r="Y7" s="60">
        <f t="shared" si="33"/>
        <v>56</v>
      </c>
      <c r="Z7" s="62">
        <f t="shared" si="22"/>
        <v>0.65374737333644639</v>
      </c>
      <c r="AA7" s="64">
        <f t="shared" si="23"/>
        <v>5488</v>
      </c>
      <c r="AB7" s="62">
        <f t="shared" si="24"/>
        <v>64.067242586971744</v>
      </c>
      <c r="AC7" s="60">
        <f t="shared" si="33"/>
        <v>7452</v>
      </c>
      <c r="AD7" s="62">
        <f t="shared" si="25"/>
        <v>86.995096894699984</v>
      </c>
      <c r="AE7" s="60">
        <f t="shared" si="33"/>
        <v>2072</v>
      </c>
      <c r="AF7" s="62">
        <f t="shared" si="26"/>
        <v>24.188652813448517</v>
      </c>
      <c r="AG7" s="60">
        <f t="shared" si="33"/>
        <v>1597</v>
      </c>
      <c r="AH7" s="62">
        <f t="shared" si="32"/>
        <v>29.099854227405249</v>
      </c>
      <c r="AI7" s="60">
        <f t="shared" si="33"/>
        <v>22</v>
      </c>
      <c r="AJ7" s="62">
        <f t="shared" si="27"/>
        <v>9.4827586206896548</v>
      </c>
      <c r="AK7" s="60">
        <f t="shared" si="33"/>
        <v>450</v>
      </c>
      <c r="AL7" s="62">
        <f t="shared" si="28"/>
        <v>5.2533271071678733</v>
      </c>
      <c r="AM7" s="60">
        <f t="shared" si="33"/>
        <v>1798</v>
      </c>
      <c r="AN7" s="62">
        <f t="shared" si="29"/>
        <v>20.98996030819519</v>
      </c>
      <c r="AO7" s="60">
        <f t="shared" si="33"/>
        <v>484</v>
      </c>
      <c r="AP7" s="62">
        <f t="shared" si="30"/>
        <v>5.6502451552650008</v>
      </c>
      <c r="AQ7" s="60">
        <f t="shared" si="33"/>
        <v>48</v>
      </c>
      <c r="AR7" s="60">
        <f t="shared" si="33"/>
        <v>26</v>
      </c>
      <c r="AS7" s="62">
        <f t="shared" si="0"/>
        <v>54.166666666666664</v>
      </c>
      <c r="AT7" s="60">
        <f t="shared" si="33"/>
        <v>416</v>
      </c>
      <c r="AU7" s="60">
        <f t="shared" si="33"/>
        <v>304</v>
      </c>
      <c r="AV7" s="62">
        <f t="shared" si="1"/>
        <v>73.07692307692308</v>
      </c>
      <c r="AW7" s="60">
        <f t="shared" si="33"/>
        <v>1</v>
      </c>
      <c r="AX7" s="62">
        <f>AW7*100/H7</f>
        <v>0.43103448275862066</v>
      </c>
      <c r="AY7" s="60">
        <f t="shared" si="33"/>
        <v>10</v>
      </c>
      <c r="AZ7" s="62">
        <f>AY7*100/H7</f>
        <v>4.3103448275862073</v>
      </c>
      <c r="BA7" s="60">
        <f t="shared" si="33"/>
        <v>419</v>
      </c>
      <c r="BB7" s="62">
        <f>BA7*100/E7</f>
        <v>4.8914312397851969</v>
      </c>
      <c r="BC7" s="60">
        <f t="shared" si="33"/>
        <v>2905</v>
      </c>
      <c r="BD7" s="62">
        <f>BC7*100/E7</f>
        <v>33.913144991828155</v>
      </c>
      <c r="BE7" s="60">
        <f t="shared" si="33"/>
        <v>50</v>
      </c>
      <c r="BF7" s="62">
        <f t="shared" si="2"/>
        <v>21.551724137931036</v>
      </c>
      <c r="BG7" s="60">
        <f t="shared" si="33"/>
        <v>9</v>
      </c>
      <c r="BH7" s="63">
        <f t="shared" si="3"/>
        <v>3.8793103448275863</v>
      </c>
      <c r="BI7" s="60">
        <f t="shared" si="33"/>
        <v>1193</v>
      </c>
      <c r="BJ7" s="62">
        <f t="shared" si="4"/>
        <v>13.927153864113938</v>
      </c>
      <c r="BK7" s="60">
        <f t="shared" si="33"/>
        <v>14</v>
      </c>
      <c r="BL7" s="62">
        <f>BK7*100/H7</f>
        <v>6.0344827586206895</v>
      </c>
      <c r="BM7" s="60">
        <f t="shared" si="33"/>
        <v>1031</v>
      </c>
      <c r="BN7" s="62">
        <f t="shared" si="31"/>
        <v>61.47883124627311</v>
      </c>
      <c r="BO7" s="60">
        <f t="shared" si="33"/>
        <v>2</v>
      </c>
      <c r="BP7" s="62">
        <f t="shared" si="5"/>
        <v>0.86206896551724133</v>
      </c>
      <c r="BQ7" s="60">
        <f t="shared" si="33"/>
        <v>41</v>
      </c>
      <c r="BR7" s="62">
        <f t="shared" si="6"/>
        <v>0.478636469764184</v>
      </c>
      <c r="BS7" s="60">
        <f t="shared" si="33"/>
        <v>2</v>
      </c>
      <c r="BT7" s="63">
        <f t="shared" si="7"/>
        <v>0.86206896551724133</v>
      </c>
      <c r="BU7" s="60">
        <f t="shared" si="33"/>
        <v>47</v>
      </c>
      <c r="BV7" s="62">
        <f t="shared" si="8"/>
        <v>0.54868083119308897</v>
      </c>
      <c r="BW7" s="60">
        <f t="shared" si="33"/>
        <v>8</v>
      </c>
      <c r="BX7" s="62">
        <f t="shared" si="9"/>
        <v>3.4482758620689653</v>
      </c>
      <c r="BY7" s="60">
        <f t="shared" si="33"/>
        <v>420</v>
      </c>
      <c r="BZ7" s="63">
        <f t="shared" si="10"/>
        <v>4.9031053000233484</v>
      </c>
      <c r="CA7" s="60">
        <f t="shared" si="33"/>
        <v>2</v>
      </c>
      <c r="CB7" s="63">
        <f t="shared" si="11"/>
        <v>0.86206896551724133</v>
      </c>
      <c r="CC7" s="60">
        <f t="shared" si="33"/>
        <v>104</v>
      </c>
      <c r="CD7" s="62">
        <f t="shared" si="12"/>
        <v>2.7586206896551726</v>
      </c>
    </row>
    <row r="8" spans="1:83" x14ac:dyDescent="0.25">
      <c r="AH8" s="10">
        <v>5488</v>
      </c>
      <c r="CD8" s="10" t="s">
        <v>99</v>
      </c>
      <c r="CE8" s="10"/>
    </row>
    <row r="10" spans="1:83" ht="60" x14ac:dyDescent="0.25">
      <c r="BM10" s="66" t="s">
        <v>220</v>
      </c>
      <c r="BN10" s="66">
        <v>3665</v>
      </c>
    </row>
    <row r="11" spans="1:83" x14ac:dyDescent="0.25">
      <c r="E11" s="10" t="s">
        <v>219</v>
      </c>
      <c r="F11" s="10"/>
      <c r="G11" s="10"/>
      <c r="H11" s="10"/>
      <c r="BM11" s="67"/>
      <c r="BN11" s="67"/>
    </row>
    <row r="13" spans="1:83" x14ac:dyDescent="0.25">
      <c r="E13" s="10" t="s">
        <v>221</v>
      </c>
      <c r="F13" s="10"/>
      <c r="G13" s="10"/>
      <c r="H13" s="10"/>
      <c r="I13" s="10"/>
      <c r="J13" s="10"/>
      <c r="K13" s="10"/>
      <c r="L13" s="10"/>
    </row>
    <row r="15" spans="1:83" x14ac:dyDescent="0.25">
      <c r="E15" s="10" t="s">
        <v>79</v>
      </c>
      <c r="F15" s="10"/>
      <c r="G15" s="10"/>
      <c r="H15" s="10"/>
      <c r="I15" s="10"/>
      <c r="J15" s="10"/>
    </row>
  </sheetData>
  <pageMargins left="0.15748031496062992" right="0.15748031496062992" top="0.39370078740157483" bottom="0.39370078740157483" header="0.51181102362204722" footer="0.51181102362204722"/>
  <pageSetup paperSize="9" scale="50" fitToWidth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8"/>
  <sheetViews>
    <sheetView workbookViewId="0">
      <selection activeCell="AA14" sqref="AA14"/>
    </sheetView>
  </sheetViews>
  <sheetFormatPr defaultRowHeight="15" x14ac:dyDescent="0.25"/>
  <cols>
    <col min="1" max="16384" width="9.140625" style="21"/>
  </cols>
  <sheetData>
    <row r="1" spans="1:44" ht="219.75" customHeight="1" x14ac:dyDescent="0.25">
      <c r="A1" s="24" t="s">
        <v>100</v>
      </c>
      <c r="B1" s="24" t="s">
        <v>101</v>
      </c>
      <c r="C1" s="25" t="s">
        <v>102</v>
      </c>
      <c r="D1" s="24" t="s">
        <v>103</v>
      </c>
      <c r="E1" s="24" t="s">
        <v>104</v>
      </c>
      <c r="F1" s="26" t="s">
        <v>105</v>
      </c>
      <c r="G1" s="69" t="s">
        <v>106</v>
      </c>
      <c r="H1" s="70"/>
      <c r="I1" s="27" t="s">
        <v>107</v>
      </c>
      <c r="J1" s="69" t="s">
        <v>108</v>
      </c>
      <c r="K1" s="70"/>
      <c r="L1" s="28" t="s">
        <v>109</v>
      </c>
      <c r="M1" s="26" t="s">
        <v>110</v>
      </c>
      <c r="N1" s="26" t="s">
        <v>111</v>
      </c>
      <c r="O1" s="26" t="s">
        <v>112</v>
      </c>
      <c r="P1" s="26" t="s">
        <v>113</v>
      </c>
      <c r="Q1" s="26" t="s">
        <v>114</v>
      </c>
      <c r="R1" s="26" t="s">
        <v>115</v>
      </c>
      <c r="S1" s="26" t="s">
        <v>116</v>
      </c>
      <c r="T1" s="26" t="s">
        <v>117</v>
      </c>
      <c r="U1" s="26" t="s">
        <v>118</v>
      </c>
      <c r="V1" s="29" t="s">
        <v>119</v>
      </c>
      <c r="W1" s="69" t="s">
        <v>120</v>
      </c>
      <c r="X1" s="70"/>
      <c r="Y1" s="28" t="s">
        <v>121</v>
      </c>
      <c r="Z1" s="26" t="s">
        <v>122</v>
      </c>
      <c r="AA1" s="26" t="s">
        <v>123</v>
      </c>
      <c r="AB1" s="26" t="s">
        <v>124</v>
      </c>
      <c r="AC1" s="26" t="s">
        <v>125</v>
      </c>
      <c r="AD1" s="26" t="s">
        <v>126</v>
      </c>
      <c r="AE1" s="26" t="s">
        <v>127</v>
      </c>
      <c r="AF1" s="26" t="s">
        <v>128</v>
      </c>
      <c r="AG1" s="26" t="s">
        <v>129</v>
      </c>
      <c r="AH1" s="26" t="s">
        <v>130</v>
      </c>
      <c r="AI1" s="26" t="s">
        <v>131</v>
      </c>
      <c r="AJ1" s="29" t="s">
        <v>132</v>
      </c>
      <c r="AK1" s="69" t="s">
        <v>133</v>
      </c>
      <c r="AL1" s="70"/>
      <c r="AM1" s="27" t="s">
        <v>134</v>
      </c>
      <c r="AN1" s="69" t="s">
        <v>135</v>
      </c>
      <c r="AO1" s="70"/>
      <c r="AP1" s="28" t="s">
        <v>136</v>
      </c>
      <c r="AQ1" s="26" t="s">
        <v>137</v>
      </c>
      <c r="AR1" s="26" t="s">
        <v>138</v>
      </c>
    </row>
    <row r="2" spans="1:44" ht="25.5" x14ac:dyDescent="0.25">
      <c r="A2" s="30"/>
      <c r="B2" s="30"/>
      <c r="C2" s="31"/>
      <c r="D2" s="30"/>
      <c r="E2" s="30"/>
      <c r="F2" s="32"/>
      <c r="G2" s="32" t="s">
        <v>139</v>
      </c>
      <c r="H2" s="32" t="s">
        <v>140</v>
      </c>
      <c r="I2" s="32"/>
      <c r="J2" s="32" t="s">
        <v>139</v>
      </c>
      <c r="K2" s="32" t="s">
        <v>140</v>
      </c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 t="s">
        <v>141</v>
      </c>
      <c r="X2" s="32" t="s">
        <v>142</v>
      </c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 t="s">
        <v>141</v>
      </c>
      <c r="AL2" s="32" t="s">
        <v>142</v>
      </c>
      <c r="AM2" s="32"/>
      <c r="AN2" s="32" t="s">
        <v>141</v>
      </c>
      <c r="AO2" s="32" t="s">
        <v>142</v>
      </c>
      <c r="AP2" s="32"/>
      <c r="AQ2" s="32"/>
      <c r="AR2" s="32"/>
    </row>
    <row r="3" spans="1:44" x14ac:dyDescent="0.25">
      <c r="A3" s="19">
        <v>1</v>
      </c>
      <c r="B3" s="20" t="s">
        <v>143</v>
      </c>
      <c r="C3" s="19">
        <v>11</v>
      </c>
      <c r="D3" s="19">
        <v>11</v>
      </c>
      <c r="E3" s="19">
        <v>7656</v>
      </c>
      <c r="F3" s="19">
        <v>543</v>
      </c>
      <c r="G3" s="19">
        <v>6</v>
      </c>
      <c r="H3" s="19">
        <v>5</v>
      </c>
      <c r="I3" s="33">
        <f>H3*100/D3</f>
        <v>45.454545454545453</v>
      </c>
      <c r="J3" s="19">
        <v>0</v>
      </c>
      <c r="K3" s="19">
        <v>11</v>
      </c>
      <c r="L3" s="19">
        <f>K3*100/D3</f>
        <v>100</v>
      </c>
      <c r="M3" s="19">
        <v>51</v>
      </c>
      <c r="N3" s="33">
        <f>M3*100/F3</f>
        <v>9.3922651933701662</v>
      </c>
      <c r="O3" s="19">
        <v>102</v>
      </c>
      <c r="P3" s="33">
        <f>O3*100/F3</f>
        <v>18.784530386740332</v>
      </c>
      <c r="Q3" s="19">
        <v>493</v>
      </c>
      <c r="R3" s="33">
        <f>Q3*100/F3</f>
        <v>90.791896869244937</v>
      </c>
      <c r="S3" s="19">
        <v>17</v>
      </c>
      <c r="T3" s="33">
        <f>S3*100/F3</f>
        <v>3.1307550644567219</v>
      </c>
      <c r="U3" s="19">
        <v>360</v>
      </c>
      <c r="V3" s="33">
        <f>U3*100/F3</f>
        <v>66.298342541436469</v>
      </c>
      <c r="W3" s="19">
        <v>11</v>
      </c>
      <c r="X3" s="19">
        <v>0</v>
      </c>
      <c r="Y3" s="19">
        <f>W3*100/D3</f>
        <v>100</v>
      </c>
      <c r="Z3" s="19">
        <v>372</v>
      </c>
      <c r="AA3" s="33">
        <f>Z3*100/F3</f>
        <v>68.508287292817684</v>
      </c>
      <c r="AB3" s="19">
        <v>33</v>
      </c>
      <c r="AC3" s="19">
        <v>44</v>
      </c>
      <c r="AD3" s="33">
        <f>AC3*100/M3</f>
        <v>86.274509803921575</v>
      </c>
      <c r="AE3" s="19">
        <v>34</v>
      </c>
      <c r="AF3" s="33">
        <f>AE3*100/F3</f>
        <v>6.2615101289134438</v>
      </c>
      <c r="AG3" s="19">
        <v>33</v>
      </c>
      <c r="AH3" s="33">
        <f>AG3*100/F3</f>
        <v>6.0773480662983426</v>
      </c>
      <c r="AI3" s="19">
        <v>5</v>
      </c>
      <c r="AJ3" s="33">
        <f>AI3*100/M3</f>
        <v>9.8039215686274517</v>
      </c>
      <c r="AK3" s="19">
        <v>9</v>
      </c>
      <c r="AL3" s="19">
        <v>2</v>
      </c>
      <c r="AM3" s="33">
        <f>AK3*100/C3</f>
        <v>81.818181818181813</v>
      </c>
      <c r="AN3" s="19">
        <v>2</v>
      </c>
      <c r="AO3" s="19">
        <v>9</v>
      </c>
      <c r="AP3" s="33">
        <f>AN3*100/C3</f>
        <v>18.181818181818183</v>
      </c>
      <c r="AQ3" s="19">
        <v>16</v>
      </c>
      <c r="AR3" s="33">
        <f>AQ3*100/M3</f>
        <v>31.372549019607842</v>
      </c>
    </row>
    <row r="4" spans="1:44" x14ac:dyDescent="0.25">
      <c r="A4" s="19">
        <v>2</v>
      </c>
      <c r="B4" s="20" t="s">
        <v>144</v>
      </c>
      <c r="C4" s="19">
        <v>98</v>
      </c>
      <c r="D4" s="19">
        <v>99</v>
      </c>
      <c r="E4" s="19">
        <v>45417</v>
      </c>
      <c r="F4" s="19">
        <v>3133</v>
      </c>
      <c r="G4" s="19">
        <v>55</v>
      </c>
      <c r="H4" s="19">
        <v>43</v>
      </c>
      <c r="I4" s="33">
        <f t="shared" ref="I4:I8" si="0">H4*100/D4</f>
        <v>43.434343434343432</v>
      </c>
      <c r="J4" s="19">
        <v>7</v>
      </c>
      <c r="K4" s="19">
        <v>91</v>
      </c>
      <c r="L4" s="33">
        <f>K4*100/D4</f>
        <v>91.919191919191917</v>
      </c>
      <c r="M4" s="19">
        <v>340</v>
      </c>
      <c r="N4" s="33">
        <f t="shared" ref="N4:N8" si="1">M4*100/F4</f>
        <v>10.85221832109799</v>
      </c>
      <c r="O4" s="19">
        <v>558</v>
      </c>
      <c r="P4" s="33">
        <f t="shared" ref="P4:P8" si="2">O4*100/F4</f>
        <v>17.810405362272583</v>
      </c>
      <c r="Q4" s="19">
        <v>2928</v>
      </c>
      <c r="R4" s="33">
        <f t="shared" ref="R4:R8" si="3">Q4*100/F4</f>
        <v>93.456750718161501</v>
      </c>
      <c r="S4" s="19">
        <v>199</v>
      </c>
      <c r="T4" s="33">
        <f t="shared" ref="T4:T8" si="4">S4*100/F4</f>
        <v>6.3517395467602933</v>
      </c>
      <c r="U4" s="19">
        <v>1337</v>
      </c>
      <c r="V4" s="33">
        <f t="shared" ref="V4:V8" si="5">U4*100/F4</f>
        <v>42.674752633258855</v>
      </c>
      <c r="W4" s="19">
        <v>95</v>
      </c>
      <c r="X4" s="19">
        <v>3</v>
      </c>
      <c r="Y4" s="34">
        <f>W4*100/D4</f>
        <v>95.959595959595958</v>
      </c>
      <c r="Z4" s="19">
        <v>2156</v>
      </c>
      <c r="AA4" s="33">
        <f t="shared" ref="AA4:AA8" si="6">Z4*100/F4</f>
        <v>68.815831471433128</v>
      </c>
      <c r="AB4" s="19">
        <v>111</v>
      </c>
      <c r="AC4" s="19">
        <v>331</v>
      </c>
      <c r="AD4" s="33">
        <f t="shared" ref="AD4:AD8" si="7">AC4*100/M4</f>
        <v>97.352941176470594</v>
      </c>
      <c r="AE4" s="19">
        <v>297</v>
      </c>
      <c r="AF4" s="33">
        <f t="shared" ref="AF4:AF8" si="8">AE4*100/F4</f>
        <v>9.4797318863708906</v>
      </c>
      <c r="AG4" s="19">
        <v>278</v>
      </c>
      <c r="AH4" s="33">
        <f t="shared" ref="AH4:AH8" si="9">AG4*100/F4</f>
        <v>8.8732843919565916</v>
      </c>
      <c r="AI4" s="19">
        <v>47</v>
      </c>
      <c r="AJ4" s="33">
        <f t="shared" ref="AJ4:AJ8" si="10">AI4*100/M4</f>
        <v>13.823529411764707</v>
      </c>
      <c r="AK4" s="19">
        <v>74</v>
      </c>
      <c r="AL4" s="19">
        <v>24</v>
      </c>
      <c r="AM4" s="33">
        <f t="shared" ref="AM4:AM8" si="11">AK4*100/C4</f>
        <v>75.510204081632651</v>
      </c>
      <c r="AN4" s="19">
        <v>13</v>
      </c>
      <c r="AO4" s="19">
        <v>85</v>
      </c>
      <c r="AP4" s="33">
        <f t="shared" ref="AP4:AP8" si="12">AN4*100/C4</f>
        <v>13.26530612244898</v>
      </c>
      <c r="AQ4" s="19">
        <v>157</v>
      </c>
      <c r="AR4" s="33">
        <f t="shared" ref="AR4:AR8" si="13">AQ4*100/M4</f>
        <v>46.176470588235297</v>
      </c>
    </row>
    <row r="5" spans="1:44" x14ac:dyDescent="0.25">
      <c r="A5" s="19">
        <v>3</v>
      </c>
      <c r="B5" s="20" t="s">
        <v>145</v>
      </c>
      <c r="C5" s="19">
        <v>68</v>
      </c>
      <c r="D5" s="19">
        <v>68</v>
      </c>
      <c r="E5" s="19">
        <v>20656</v>
      </c>
      <c r="F5" s="19">
        <v>1677</v>
      </c>
      <c r="G5" s="19">
        <v>45</v>
      </c>
      <c r="H5" s="19">
        <v>23</v>
      </c>
      <c r="I5" s="33">
        <f t="shared" si="0"/>
        <v>33.823529411764703</v>
      </c>
      <c r="J5" s="19">
        <v>8</v>
      </c>
      <c r="K5" s="19">
        <v>60</v>
      </c>
      <c r="L5" s="33">
        <f t="shared" ref="L5:L8" si="14">K5*100/D5</f>
        <v>88.235294117647058</v>
      </c>
      <c r="M5" s="19">
        <v>142</v>
      </c>
      <c r="N5" s="33">
        <f t="shared" si="1"/>
        <v>8.4675014907573054</v>
      </c>
      <c r="O5" s="19">
        <v>405</v>
      </c>
      <c r="P5" s="33">
        <f t="shared" si="2"/>
        <v>24.150268336314848</v>
      </c>
      <c r="Q5" s="19">
        <v>1548</v>
      </c>
      <c r="R5" s="33">
        <f t="shared" si="3"/>
        <v>92.307692307692307</v>
      </c>
      <c r="S5" s="19">
        <v>91</v>
      </c>
      <c r="T5" s="33">
        <f t="shared" si="4"/>
        <v>5.4263565891472867</v>
      </c>
      <c r="U5" s="19">
        <v>563</v>
      </c>
      <c r="V5" s="33">
        <f t="shared" si="5"/>
        <v>33.571854502087064</v>
      </c>
      <c r="W5" s="19">
        <v>66</v>
      </c>
      <c r="X5" s="19">
        <v>2</v>
      </c>
      <c r="Y5" s="34">
        <f t="shared" ref="Y5:Y8" si="15">W5*100/D5</f>
        <v>97.058823529411768</v>
      </c>
      <c r="Z5" s="19">
        <v>1225</v>
      </c>
      <c r="AA5" s="33">
        <f t="shared" si="6"/>
        <v>73.047107930828858</v>
      </c>
      <c r="AB5" s="19">
        <v>79</v>
      </c>
      <c r="AC5" s="19">
        <v>127</v>
      </c>
      <c r="AD5" s="33">
        <f t="shared" si="7"/>
        <v>89.436619718309856</v>
      </c>
      <c r="AE5" s="19">
        <v>146</v>
      </c>
      <c r="AF5" s="33">
        <f t="shared" si="8"/>
        <v>8.7060226595110315</v>
      </c>
      <c r="AG5" s="19">
        <v>159</v>
      </c>
      <c r="AH5" s="33">
        <f t="shared" si="9"/>
        <v>9.4812164579606435</v>
      </c>
      <c r="AI5" s="19">
        <v>3</v>
      </c>
      <c r="AJ5" s="33">
        <f t="shared" si="10"/>
        <v>2.112676056338028</v>
      </c>
      <c r="AK5" s="19">
        <v>40</v>
      </c>
      <c r="AL5" s="19">
        <v>28</v>
      </c>
      <c r="AM5" s="33">
        <f t="shared" si="11"/>
        <v>58.823529411764703</v>
      </c>
      <c r="AN5" s="19">
        <v>7</v>
      </c>
      <c r="AO5" s="19">
        <v>61</v>
      </c>
      <c r="AP5" s="33">
        <f t="shared" si="12"/>
        <v>10.294117647058824</v>
      </c>
      <c r="AQ5" s="19">
        <v>61</v>
      </c>
      <c r="AR5" s="33">
        <f t="shared" si="13"/>
        <v>42.95774647887324</v>
      </c>
    </row>
    <row r="6" spans="1:44" x14ac:dyDescent="0.25">
      <c r="A6" s="19">
        <v>4</v>
      </c>
      <c r="B6" s="20" t="s">
        <v>146</v>
      </c>
      <c r="C6" s="19">
        <v>129</v>
      </c>
      <c r="D6" s="19">
        <v>130</v>
      </c>
      <c r="E6" s="19">
        <v>13684</v>
      </c>
      <c r="F6" s="19">
        <v>1988</v>
      </c>
      <c r="G6" s="19">
        <v>40</v>
      </c>
      <c r="H6" s="19">
        <v>89</v>
      </c>
      <c r="I6" s="33">
        <f t="shared" si="0"/>
        <v>68.461538461538467</v>
      </c>
      <c r="J6" s="19">
        <v>8</v>
      </c>
      <c r="K6" s="19">
        <v>121</v>
      </c>
      <c r="L6" s="33">
        <f t="shared" si="14"/>
        <v>93.07692307692308</v>
      </c>
      <c r="M6" s="19">
        <v>92</v>
      </c>
      <c r="N6" s="33">
        <f t="shared" si="1"/>
        <v>4.6277665995975852</v>
      </c>
      <c r="O6" s="19">
        <v>537</v>
      </c>
      <c r="P6" s="33">
        <f t="shared" si="2"/>
        <v>27.012072434607646</v>
      </c>
      <c r="Q6" s="19">
        <v>1792</v>
      </c>
      <c r="R6" s="33">
        <f t="shared" si="3"/>
        <v>90.140845070422529</v>
      </c>
      <c r="S6" s="19">
        <v>46</v>
      </c>
      <c r="T6" s="33">
        <f t="shared" si="4"/>
        <v>2.3138832997987926</v>
      </c>
      <c r="U6" s="19">
        <v>636</v>
      </c>
      <c r="V6" s="33">
        <f t="shared" si="5"/>
        <v>31.991951710261571</v>
      </c>
      <c r="W6" s="19">
        <v>123</v>
      </c>
      <c r="X6" s="19">
        <v>6</v>
      </c>
      <c r="Y6" s="34">
        <f t="shared" si="15"/>
        <v>94.615384615384613</v>
      </c>
      <c r="Z6" s="19">
        <v>1478</v>
      </c>
      <c r="AA6" s="33">
        <f t="shared" si="6"/>
        <v>74.34607645875252</v>
      </c>
      <c r="AB6" s="19">
        <v>208</v>
      </c>
      <c r="AC6" s="19">
        <v>96</v>
      </c>
      <c r="AD6" s="33">
        <f t="shared" si="7"/>
        <v>104.34782608695652</v>
      </c>
      <c r="AE6" s="19">
        <v>159</v>
      </c>
      <c r="AF6" s="33">
        <f t="shared" si="8"/>
        <v>7.9979879275653927</v>
      </c>
      <c r="AG6" s="19">
        <v>123</v>
      </c>
      <c r="AH6" s="33">
        <f t="shared" si="9"/>
        <v>6.1871227364185106</v>
      </c>
      <c r="AI6" s="19">
        <v>15</v>
      </c>
      <c r="AJ6" s="33">
        <f t="shared" si="10"/>
        <v>16.304347826086957</v>
      </c>
      <c r="AK6" s="19">
        <v>68</v>
      </c>
      <c r="AL6" s="19">
        <v>61</v>
      </c>
      <c r="AM6" s="33">
        <f t="shared" si="11"/>
        <v>52.713178294573645</v>
      </c>
      <c r="AN6" s="19">
        <v>16</v>
      </c>
      <c r="AO6" s="19">
        <v>113</v>
      </c>
      <c r="AP6" s="33">
        <f t="shared" si="12"/>
        <v>12.403100775193799</v>
      </c>
      <c r="AQ6" s="19">
        <v>45</v>
      </c>
      <c r="AR6" s="33">
        <f t="shared" si="13"/>
        <v>48.913043478260867</v>
      </c>
    </row>
    <row r="7" spans="1:44" x14ac:dyDescent="0.25">
      <c r="A7" s="35">
        <v>5</v>
      </c>
      <c r="B7" s="36" t="s">
        <v>147</v>
      </c>
      <c r="C7" s="35">
        <v>35</v>
      </c>
      <c r="D7" s="35">
        <v>35</v>
      </c>
      <c r="E7" s="35">
        <v>5389</v>
      </c>
      <c r="F7" s="35">
        <v>590</v>
      </c>
      <c r="G7" s="35">
        <v>15</v>
      </c>
      <c r="H7" s="35">
        <v>20</v>
      </c>
      <c r="I7" s="37">
        <f t="shared" si="0"/>
        <v>57.142857142857146</v>
      </c>
      <c r="J7" s="35">
        <v>4</v>
      </c>
      <c r="K7" s="35">
        <v>31</v>
      </c>
      <c r="L7" s="37">
        <f t="shared" si="14"/>
        <v>88.571428571428569</v>
      </c>
      <c r="M7" s="35">
        <v>33</v>
      </c>
      <c r="N7" s="37">
        <f t="shared" si="1"/>
        <v>5.593220338983051</v>
      </c>
      <c r="O7" s="35">
        <v>148</v>
      </c>
      <c r="P7" s="37">
        <f t="shared" si="2"/>
        <v>25.084745762711865</v>
      </c>
      <c r="Q7" s="35">
        <v>547</v>
      </c>
      <c r="R7" s="37">
        <f t="shared" si="3"/>
        <v>92.711864406779668</v>
      </c>
      <c r="S7" s="35">
        <v>40</v>
      </c>
      <c r="T7" s="37">
        <f t="shared" si="4"/>
        <v>6.7796610169491522</v>
      </c>
      <c r="U7" s="35">
        <v>205</v>
      </c>
      <c r="V7" s="37">
        <f t="shared" si="5"/>
        <v>34.745762711864408</v>
      </c>
      <c r="W7" s="35">
        <v>32</v>
      </c>
      <c r="X7" s="35">
        <v>3</v>
      </c>
      <c r="Y7" s="38">
        <f t="shared" si="15"/>
        <v>91.428571428571431</v>
      </c>
      <c r="Z7" s="35">
        <v>421</v>
      </c>
      <c r="AA7" s="37">
        <f t="shared" si="6"/>
        <v>71.355932203389827</v>
      </c>
      <c r="AB7" s="35">
        <v>48</v>
      </c>
      <c r="AC7" s="35">
        <v>33</v>
      </c>
      <c r="AD7" s="37">
        <f t="shared" si="7"/>
        <v>100</v>
      </c>
      <c r="AE7" s="35">
        <v>53</v>
      </c>
      <c r="AF7" s="37">
        <f t="shared" si="8"/>
        <v>8.9830508474576263</v>
      </c>
      <c r="AG7" s="35">
        <v>54</v>
      </c>
      <c r="AH7" s="37">
        <f t="shared" si="9"/>
        <v>9.1525423728813564</v>
      </c>
      <c r="AI7" s="35">
        <v>3</v>
      </c>
      <c r="AJ7" s="37">
        <f t="shared" si="10"/>
        <v>9.0909090909090917</v>
      </c>
      <c r="AK7" s="35">
        <v>17</v>
      </c>
      <c r="AL7" s="35">
        <v>18</v>
      </c>
      <c r="AM7" s="37">
        <f t="shared" si="11"/>
        <v>48.571428571428569</v>
      </c>
      <c r="AN7" s="35">
        <v>3</v>
      </c>
      <c r="AO7" s="35">
        <v>32</v>
      </c>
      <c r="AP7" s="37">
        <f t="shared" si="12"/>
        <v>8.5714285714285712</v>
      </c>
      <c r="AQ7" s="35">
        <v>21</v>
      </c>
      <c r="AR7" s="37">
        <f t="shared" si="13"/>
        <v>63.636363636363633</v>
      </c>
    </row>
    <row r="8" spans="1:44" s="41" customFormat="1" x14ac:dyDescent="0.25">
      <c r="A8" s="40" t="s">
        <v>57</v>
      </c>
      <c r="C8" s="41">
        <f>SUM(C3:C7)</f>
        <v>341</v>
      </c>
      <c r="D8" s="41">
        <f>SUM(D3:D7)</f>
        <v>343</v>
      </c>
      <c r="F8" s="41">
        <f t="shared" ref="F8:Z8" si="16">SUM(F3:F7)</f>
        <v>7931</v>
      </c>
      <c r="G8" s="41">
        <f t="shared" si="16"/>
        <v>161</v>
      </c>
      <c r="H8" s="41">
        <f t="shared" si="16"/>
        <v>180</v>
      </c>
      <c r="I8" s="42">
        <f t="shared" si="0"/>
        <v>52.478134110787174</v>
      </c>
      <c r="J8" s="41">
        <f t="shared" si="16"/>
        <v>27</v>
      </c>
      <c r="K8" s="41">
        <f t="shared" si="16"/>
        <v>314</v>
      </c>
      <c r="L8" s="42">
        <f t="shared" si="14"/>
        <v>91.545189504373184</v>
      </c>
      <c r="M8" s="41">
        <f t="shared" si="16"/>
        <v>658</v>
      </c>
      <c r="N8" s="42">
        <f t="shared" si="1"/>
        <v>8.2965578111209179</v>
      </c>
      <c r="O8" s="41">
        <f t="shared" si="16"/>
        <v>1750</v>
      </c>
      <c r="P8" s="42">
        <f t="shared" si="2"/>
        <v>22.06531332744925</v>
      </c>
      <c r="Q8" s="41">
        <f t="shared" si="16"/>
        <v>7308</v>
      </c>
      <c r="R8" s="42">
        <f t="shared" si="3"/>
        <v>92.144748455428072</v>
      </c>
      <c r="S8" s="41">
        <f t="shared" si="16"/>
        <v>393</v>
      </c>
      <c r="T8" s="42">
        <f t="shared" si="4"/>
        <v>4.9552389358214599</v>
      </c>
      <c r="U8" s="41">
        <f t="shared" si="16"/>
        <v>3101</v>
      </c>
      <c r="V8" s="42">
        <f t="shared" si="5"/>
        <v>39.09973521624007</v>
      </c>
      <c r="W8" s="41">
        <f t="shared" si="16"/>
        <v>327</v>
      </c>
      <c r="X8" s="41">
        <f t="shared" si="16"/>
        <v>14</v>
      </c>
      <c r="Y8" s="43">
        <f t="shared" si="15"/>
        <v>95.335276967930028</v>
      </c>
      <c r="Z8" s="41">
        <f t="shared" si="16"/>
        <v>5652</v>
      </c>
      <c r="AA8" s="42">
        <f t="shared" si="6"/>
        <v>71.264657672424661</v>
      </c>
      <c r="AB8" s="41">
        <v>479</v>
      </c>
      <c r="AC8" s="41">
        <f t="shared" ref="AC8:AQ8" si="17">SUM(AC3:AC7)</f>
        <v>631</v>
      </c>
      <c r="AD8" s="42">
        <f t="shared" si="7"/>
        <v>95.896656534954403</v>
      </c>
      <c r="AE8" s="41">
        <f t="shared" si="17"/>
        <v>689</v>
      </c>
      <c r="AF8" s="42">
        <f t="shared" si="8"/>
        <v>8.6874290757785904</v>
      </c>
      <c r="AG8" s="41">
        <f t="shared" si="17"/>
        <v>647</v>
      </c>
      <c r="AH8" s="42">
        <f t="shared" si="9"/>
        <v>8.1578615559198084</v>
      </c>
      <c r="AI8" s="41">
        <f t="shared" si="17"/>
        <v>73</v>
      </c>
      <c r="AJ8" s="42">
        <f t="shared" si="10"/>
        <v>11.094224924012158</v>
      </c>
      <c r="AK8" s="41">
        <f t="shared" si="17"/>
        <v>208</v>
      </c>
      <c r="AL8" s="41">
        <f t="shared" si="17"/>
        <v>133</v>
      </c>
      <c r="AM8" s="42">
        <f t="shared" si="11"/>
        <v>60.997067448680355</v>
      </c>
      <c r="AN8" s="41">
        <f t="shared" si="17"/>
        <v>41</v>
      </c>
      <c r="AO8" s="41">
        <f t="shared" si="17"/>
        <v>300</v>
      </c>
      <c r="AP8" s="42">
        <f t="shared" si="12"/>
        <v>12.023460410557185</v>
      </c>
      <c r="AQ8" s="41">
        <f t="shared" si="17"/>
        <v>300</v>
      </c>
      <c r="AR8" s="42">
        <f t="shared" si="13"/>
        <v>45.59270516717325</v>
      </c>
    </row>
  </sheetData>
  <mergeCells count="5">
    <mergeCell ref="G1:H1"/>
    <mergeCell ref="J1:K1"/>
    <mergeCell ref="W1:X1"/>
    <mergeCell ref="AK1:AL1"/>
    <mergeCell ref="AN1:AO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Q32"/>
  <sheetViews>
    <sheetView topLeftCell="C1" zoomScale="70" zoomScaleNormal="70" workbookViewId="0">
      <selection activeCell="B34" sqref="B34"/>
    </sheetView>
  </sheetViews>
  <sheetFormatPr defaultRowHeight="15" x14ac:dyDescent="0.25"/>
  <cols>
    <col min="1" max="2" width="9.140625" style="21"/>
    <col min="3" max="3" width="6.5703125" style="21" customWidth="1"/>
    <col min="4" max="28" width="9.140625" style="21" hidden="1" customWidth="1"/>
    <col min="29" max="16384" width="9.140625" style="21"/>
  </cols>
  <sheetData>
    <row r="1" spans="1:69" ht="246.75" customHeight="1" x14ac:dyDescent="0.25">
      <c r="A1" s="46" t="s">
        <v>218</v>
      </c>
      <c r="B1" s="46" t="s">
        <v>148</v>
      </c>
      <c r="C1" s="46" t="s">
        <v>149</v>
      </c>
      <c r="D1" s="46" t="s">
        <v>150</v>
      </c>
      <c r="E1" s="46" t="s">
        <v>151</v>
      </c>
      <c r="F1" s="46" t="s">
        <v>152</v>
      </c>
      <c r="G1" s="46" t="s">
        <v>153</v>
      </c>
      <c r="H1" s="46" t="s">
        <v>154</v>
      </c>
      <c r="I1" s="46" t="s">
        <v>155</v>
      </c>
      <c r="J1" s="46" t="s">
        <v>156</v>
      </c>
      <c r="K1" s="46" t="s">
        <v>157</v>
      </c>
      <c r="L1" s="46" t="s">
        <v>158</v>
      </c>
      <c r="M1" s="46" t="s">
        <v>159</v>
      </c>
      <c r="N1" s="46" t="s">
        <v>160</v>
      </c>
      <c r="O1" s="46" t="s">
        <v>161</v>
      </c>
      <c r="P1" s="46" t="s">
        <v>162</v>
      </c>
      <c r="Q1" s="46" t="s">
        <v>163</v>
      </c>
      <c r="R1" s="46" t="s">
        <v>164</v>
      </c>
      <c r="S1" s="46" t="s">
        <v>165</v>
      </c>
      <c r="T1" s="46" t="s">
        <v>166</v>
      </c>
      <c r="U1" s="46" t="s">
        <v>167</v>
      </c>
      <c r="V1" s="46" t="s">
        <v>168</v>
      </c>
      <c r="W1" s="46" t="s">
        <v>169</v>
      </c>
      <c r="X1" s="46" t="s">
        <v>170</v>
      </c>
      <c r="Y1" s="46" t="s">
        <v>171</v>
      </c>
      <c r="Z1" s="46" t="s">
        <v>172</v>
      </c>
      <c r="AA1" s="46" t="s">
        <v>173</v>
      </c>
      <c r="AB1" s="46" t="s">
        <v>174</v>
      </c>
      <c r="AC1" s="46" t="s">
        <v>175</v>
      </c>
      <c r="AD1" s="46" t="s">
        <v>105</v>
      </c>
      <c r="AE1" s="71" t="s">
        <v>106</v>
      </c>
      <c r="AF1" s="71"/>
      <c r="AG1" s="47" t="s">
        <v>176</v>
      </c>
      <c r="AH1" s="71" t="s">
        <v>108</v>
      </c>
      <c r="AI1" s="71"/>
      <c r="AJ1" s="47" t="s">
        <v>177</v>
      </c>
      <c r="AK1" s="46" t="s">
        <v>110</v>
      </c>
      <c r="AL1" s="46" t="s">
        <v>111</v>
      </c>
      <c r="AM1" s="46" t="s">
        <v>112</v>
      </c>
      <c r="AN1" s="46" t="s">
        <v>113</v>
      </c>
      <c r="AO1" s="46" t="s">
        <v>114</v>
      </c>
      <c r="AP1" s="46" t="s">
        <v>178</v>
      </c>
      <c r="AQ1" s="46" t="s">
        <v>116</v>
      </c>
      <c r="AR1" s="46" t="s">
        <v>179</v>
      </c>
      <c r="AS1" s="46" t="s">
        <v>118</v>
      </c>
      <c r="AT1" s="46" t="s">
        <v>180</v>
      </c>
      <c r="AU1" s="71" t="s">
        <v>120</v>
      </c>
      <c r="AV1" s="71"/>
      <c r="AW1" s="47" t="s">
        <v>181</v>
      </c>
      <c r="AX1" s="46" t="s">
        <v>122</v>
      </c>
      <c r="AY1" s="46" t="s">
        <v>182</v>
      </c>
      <c r="AZ1" s="46" t="s">
        <v>124</v>
      </c>
      <c r="BA1" s="46" t="s">
        <v>183</v>
      </c>
      <c r="BB1" s="46" t="s">
        <v>125</v>
      </c>
      <c r="BC1" s="48" t="s">
        <v>184</v>
      </c>
      <c r="BD1" s="48" t="s">
        <v>127</v>
      </c>
      <c r="BE1" s="49" t="s">
        <v>185</v>
      </c>
      <c r="BF1" s="48" t="s">
        <v>129</v>
      </c>
      <c r="BG1" s="48" t="s">
        <v>186</v>
      </c>
      <c r="BH1" s="48" t="s">
        <v>131</v>
      </c>
      <c r="BI1" s="49" t="s">
        <v>187</v>
      </c>
      <c r="BJ1" s="71" t="s">
        <v>133</v>
      </c>
      <c r="BK1" s="71"/>
      <c r="BL1" s="47" t="s">
        <v>134</v>
      </c>
      <c r="BM1" s="71" t="s">
        <v>135</v>
      </c>
      <c r="BN1" s="71"/>
      <c r="BO1" s="47" t="s">
        <v>188</v>
      </c>
      <c r="BP1" s="46" t="s">
        <v>137</v>
      </c>
      <c r="BQ1" s="46" t="s">
        <v>189</v>
      </c>
    </row>
    <row r="2" spans="1:69" s="45" customFormat="1" ht="31.5" x14ac:dyDescent="0.25">
      <c r="A2" s="50"/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 t="s">
        <v>139</v>
      </c>
      <c r="AF2" s="50" t="s">
        <v>140</v>
      </c>
      <c r="AG2" s="50"/>
      <c r="AH2" s="50" t="s">
        <v>139</v>
      </c>
      <c r="AI2" s="50" t="s">
        <v>140</v>
      </c>
      <c r="AJ2" s="50"/>
      <c r="AK2" s="50"/>
      <c r="AL2" s="50"/>
      <c r="AM2" s="50"/>
      <c r="AN2" s="50"/>
      <c r="AO2" s="50"/>
      <c r="AP2" s="50"/>
      <c r="AQ2" s="50"/>
      <c r="AR2" s="50"/>
      <c r="AS2" s="50"/>
      <c r="AT2" s="50"/>
      <c r="AU2" s="50" t="s">
        <v>141</v>
      </c>
      <c r="AV2" s="50" t="s">
        <v>142</v>
      </c>
      <c r="AW2" s="50"/>
      <c r="AX2" s="50"/>
      <c r="AY2" s="50"/>
      <c r="AZ2" s="50"/>
      <c r="BA2" s="50"/>
      <c r="BB2" s="50"/>
      <c r="BC2" s="50"/>
      <c r="BD2" s="50"/>
      <c r="BE2" s="50"/>
      <c r="BF2" s="50"/>
      <c r="BG2" s="50"/>
      <c r="BH2" s="50"/>
      <c r="BI2" s="50"/>
      <c r="BJ2" s="50" t="s">
        <v>141</v>
      </c>
      <c r="BK2" s="50" t="s">
        <v>142</v>
      </c>
      <c r="BL2" s="50"/>
      <c r="BM2" s="50" t="s">
        <v>141</v>
      </c>
      <c r="BN2" s="50" t="s">
        <v>142</v>
      </c>
      <c r="BO2" s="50"/>
      <c r="BP2" s="50"/>
      <c r="BQ2" s="50"/>
    </row>
    <row r="3" spans="1:69" x14ac:dyDescent="0.25">
      <c r="A3" s="39" t="s">
        <v>190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>
        <v>7</v>
      </c>
      <c r="AD3" s="39">
        <v>134</v>
      </c>
      <c r="AE3" s="39">
        <v>1</v>
      </c>
      <c r="AF3" s="19">
        <v>6</v>
      </c>
      <c r="AG3" s="34">
        <f>AF3*100/AC3</f>
        <v>85.714285714285708</v>
      </c>
      <c r="AH3" s="19">
        <v>0</v>
      </c>
      <c r="AI3" s="39">
        <v>7</v>
      </c>
      <c r="AJ3" s="39">
        <f>AI3*100/AC3</f>
        <v>100</v>
      </c>
      <c r="AK3" s="39">
        <v>8</v>
      </c>
      <c r="AL3" s="51">
        <f>AK3*100/AD3</f>
        <v>5.9701492537313436</v>
      </c>
      <c r="AM3" s="39">
        <v>26</v>
      </c>
      <c r="AN3" s="51">
        <f>AM3*100/AD3</f>
        <v>19.402985074626866</v>
      </c>
      <c r="AO3" s="39">
        <v>116</v>
      </c>
      <c r="AP3" s="51">
        <f>AO3*100/AD3</f>
        <v>86.567164179104481</v>
      </c>
      <c r="AQ3" s="39">
        <v>0</v>
      </c>
      <c r="AR3" s="39">
        <f t="shared" ref="AR3:AR31" si="0">AQ3*100/AD3</f>
        <v>0</v>
      </c>
      <c r="AS3" s="39">
        <v>53</v>
      </c>
      <c r="AT3" s="51">
        <f>AS3*100/AD3</f>
        <v>39.552238805970148</v>
      </c>
      <c r="AU3" s="39">
        <v>7</v>
      </c>
      <c r="AV3" s="39">
        <v>0</v>
      </c>
      <c r="AW3" s="39">
        <f>AU3*100/AC3</f>
        <v>100</v>
      </c>
      <c r="AX3" s="39">
        <v>97</v>
      </c>
      <c r="AY3" s="51">
        <f>AX3*100/AD3</f>
        <v>72.388059701492537</v>
      </c>
      <c r="AZ3" s="39"/>
      <c r="BA3" s="39">
        <v>10</v>
      </c>
      <c r="BB3" s="39">
        <v>6</v>
      </c>
      <c r="BC3" s="52">
        <f>BB3*100/AK3</f>
        <v>75</v>
      </c>
      <c r="BD3" s="39">
        <v>8</v>
      </c>
      <c r="BE3" s="51">
        <f>BD3*100/AD3</f>
        <v>5.9701492537313436</v>
      </c>
      <c r="BF3" s="39">
        <v>8</v>
      </c>
      <c r="BG3" s="51">
        <f>BF3*100/AD3</f>
        <v>5.9701492537313436</v>
      </c>
      <c r="BH3" s="39">
        <v>2</v>
      </c>
      <c r="BI3" s="39">
        <f>BH3*100/AK3</f>
        <v>25</v>
      </c>
      <c r="BJ3" s="39">
        <v>3</v>
      </c>
      <c r="BK3" s="19">
        <v>4</v>
      </c>
      <c r="BL3" s="33">
        <f>BJ3*100/AC3</f>
        <v>42.857142857142854</v>
      </c>
      <c r="BM3" s="19">
        <v>2</v>
      </c>
      <c r="BN3" s="19">
        <v>5</v>
      </c>
      <c r="BO3" s="33">
        <f>BM3*100/AC3</f>
        <v>28.571428571428573</v>
      </c>
      <c r="BP3" s="39">
        <v>4</v>
      </c>
      <c r="BQ3" s="39">
        <f>BP3*100/AK3</f>
        <v>50</v>
      </c>
    </row>
    <row r="4" spans="1:69" x14ac:dyDescent="0.25">
      <c r="A4" s="39" t="s">
        <v>191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  <c r="AB4" s="39"/>
      <c r="AC4" s="39">
        <v>30</v>
      </c>
      <c r="AD4" s="39">
        <v>622</v>
      </c>
      <c r="AE4" s="39">
        <v>19</v>
      </c>
      <c r="AF4" s="19">
        <v>11</v>
      </c>
      <c r="AG4" s="34">
        <f t="shared" ref="AG4:AG31" si="1">AF4*100/AC4</f>
        <v>36.666666666666664</v>
      </c>
      <c r="AH4" s="46">
        <v>5</v>
      </c>
      <c r="AI4" s="19">
        <v>25</v>
      </c>
      <c r="AJ4" s="53">
        <f>AI4*100/AC4</f>
        <v>83.333333333333329</v>
      </c>
      <c r="AK4" s="39">
        <v>37</v>
      </c>
      <c r="AL4" s="51">
        <f t="shared" ref="AL4:AL31" si="2">AK4*100/AD4</f>
        <v>5.948553054662379</v>
      </c>
      <c r="AM4" s="39">
        <v>118</v>
      </c>
      <c r="AN4" s="51">
        <f t="shared" ref="AN4:AN31" si="3">AM4*100/AD4</f>
        <v>18.971061093247588</v>
      </c>
      <c r="AO4" s="39">
        <v>552</v>
      </c>
      <c r="AP4" s="51">
        <f t="shared" ref="AP4:AP31" si="4">AO4*100/AD4</f>
        <v>88.745980707395503</v>
      </c>
      <c r="AQ4" s="39">
        <v>56</v>
      </c>
      <c r="AR4" s="51">
        <f t="shared" si="0"/>
        <v>9.0032154340836019</v>
      </c>
      <c r="AS4" s="39">
        <v>263</v>
      </c>
      <c r="AT4" s="51">
        <f t="shared" ref="AT4:AT31" si="5">AS4*100/AD4</f>
        <v>42.282958199356912</v>
      </c>
      <c r="AU4" s="39">
        <v>28</v>
      </c>
      <c r="AV4" s="19">
        <v>2</v>
      </c>
      <c r="AW4" s="53">
        <f>AU4*100/AC4</f>
        <v>93.333333333333329</v>
      </c>
      <c r="AX4" s="39">
        <v>376</v>
      </c>
      <c r="AY4" s="51">
        <f t="shared" ref="AY4:AY31" si="6">AX4*100/AD4</f>
        <v>60.450160771704184</v>
      </c>
      <c r="AZ4" s="39"/>
      <c r="BA4" s="39">
        <v>20</v>
      </c>
      <c r="BB4" s="39">
        <v>39</v>
      </c>
      <c r="BC4" s="52">
        <f>BB4*100/AK4</f>
        <v>105.4054054054054</v>
      </c>
      <c r="BD4" s="39">
        <v>34</v>
      </c>
      <c r="BE4" s="51">
        <f t="shared" ref="BE4:BE31" si="7">BD4*100/AD4</f>
        <v>5.4662379421221861</v>
      </c>
      <c r="BF4" s="39">
        <v>36</v>
      </c>
      <c r="BG4" s="51">
        <f t="shared" ref="BG4:BG31" si="8">BF4*100/AD4</f>
        <v>5.787781350482315</v>
      </c>
      <c r="BH4" s="39">
        <v>3</v>
      </c>
      <c r="BI4" s="51">
        <f>BH4*100/AK4</f>
        <v>8.1081081081081088</v>
      </c>
      <c r="BJ4" s="39">
        <v>13</v>
      </c>
      <c r="BK4" s="19">
        <v>17</v>
      </c>
      <c r="BL4" s="33">
        <f t="shared" ref="BL4:BL31" si="9">BJ4*100/AC4</f>
        <v>43.333333333333336</v>
      </c>
      <c r="BM4" s="19">
        <v>0</v>
      </c>
      <c r="BN4" s="19">
        <v>30</v>
      </c>
      <c r="BO4" s="33">
        <f t="shared" ref="BO4:BO31" si="10">BM4*100/AC4</f>
        <v>0</v>
      </c>
      <c r="BP4" s="39">
        <v>9</v>
      </c>
      <c r="BQ4" s="51">
        <f>BP4*100/AK4</f>
        <v>24.324324324324323</v>
      </c>
    </row>
    <row r="5" spans="1:69" x14ac:dyDescent="0.25">
      <c r="A5" s="39" t="s">
        <v>192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  <c r="AC5" s="39">
        <v>16</v>
      </c>
      <c r="AD5" s="39">
        <v>346</v>
      </c>
      <c r="AE5" s="39">
        <v>11</v>
      </c>
      <c r="AF5" s="19">
        <v>5</v>
      </c>
      <c r="AG5" s="34">
        <f t="shared" si="1"/>
        <v>31.25</v>
      </c>
      <c r="AH5" s="19">
        <v>0</v>
      </c>
      <c r="AI5" s="19">
        <v>16</v>
      </c>
      <c r="AJ5" s="53">
        <f t="shared" ref="AJ5:AJ31" si="11">AI5*100/AC5</f>
        <v>100</v>
      </c>
      <c r="AK5" s="39">
        <v>18</v>
      </c>
      <c r="AL5" s="51">
        <f t="shared" si="2"/>
        <v>5.202312138728324</v>
      </c>
      <c r="AM5" s="39">
        <v>92</v>
      </c>
      <c r="AN5" s="51">
        <f t="shared" si="3"/>
        <v>26.589595375722542</v>
      </c>
      <c r="AO5" s="39">
        <v>298</v>
      </c>
      <c r="AP5" s="51">
        <f t="shared" si="4"/>
        <v>86.127167630057798</v>
      </c>
      <c r="AQ5" s="39">
        <v>10</v>
      </c>
      <c r="AR5" s="51">
        <f t="shared" si="0"/>
        <v>2.8901734104046244</v>
      </c>
      <c r="AS5" s="39">
        <v>140</v>
      </c>
      <c r="AT5" s="51">
        <f t="shared" si="5"/>
        <v>40.462427745664741</v>
      </c>
      <c r="AU5" s="39">
        <v>16</v>
      </c>
      <c r="AV5" s="19">
        <v>0</v>
      </c>
      <c r="AW5" s="53">
        <f t="shared" ref="AW5:AW31" si="12">AU5*100/AC5</f>
        <v>100</v>
      </c>
      <c r="AX5" s="39">
        <v>344</v>
      </c>
      <c r="AY5" s="51">
        <f t="shared" si="6"/>
        <v>99.421965317919074</v>
      </c>
      <c r="AZ5" s="39"/>
      <c r="BA5" s="39">
        <v>20</v>
      </c>
      <c r="BB5" s="39">
        <v>20</v>
      </c>
      <c r="BC5" s="52">
        <f t="shared" ref="BC5:BC31" si="13">BB5*100/AK5</f>
        <v>111.11111111111111</v>
      </c>
      <c r="BD5" s="39">
        <v>52</v>
      </c>
      <c r="BE5" s="51">
        <f t="shared" si="7"/>
        <v>15.028901734104046</v>
      </c>
      <c r="BF5" s="39">
        <v>46</v>
      </c>
      <c r="BG5" s="51">
        <f t="shared" si="8"/>
        <v>13.294797687861271</v>
      </c>
      <c r="BH5" s="39">
        <v>5</v>
      </c>
      <c r="BI5" s="51">
        <f t="shared" ref="BI5:BI31" si="14">BH5*100/AK5</f>
        <v>27.777777777777779</v>
      </c>
      <c r="BJ5" s="39">
        <v>16</v>
      </c>
      <c r="BK5" s="19">
        <v>0</v>
      </c>
      <c r="BL5" s="33">
        <f t="shared" si="9"/>
        <v>100</v>
      </c>
      <c r="BM5" s="19">
        <v>2</v>
      </c>
      <c r="BN5" s="19">
        <v>14</v>
      </c>
      <c r="BO5" s="33">
        <f t="shared" si="10"/>
        <v>12.5</v>
      </c>
      <c r="BP5" s="39">
        <v>10</v>
      </c>
      <c r="BQ5" s="51">
        <f t="shared" ref="BQ5:BQ31" si="15">BP5*100/AK5</f>
        <v>55.555555555555557</v>
      </c>
    </row>
    <row r="6" spans="1:69" x14ac:dyDescent="0.25">
      <c r="A6" s="39" t="s">
        <v>193</v>
      </c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>
        <v>5</v>
      </c>
      <c r="AD6" s="39">
        <v>65</v>
      </c>
      <c r="AE6" s="39">
        <v>1</v>
      </c>
      <c r="AF6" s="19">
        <v>4</v>
      </c>
      <c r="AG6" s="34">
        <f t="shared" si="1"/>
        <v>80</v>
      </c>
      <c r="AH6" s="19">
        <v>0</v>
      </c>
      <c r="AI6" s="19">
        <v>5</v>
      </c>
      <c r="AJ6" s="53">
        <f t="shared" si="11"/>
        <v>100</v>
      </c>
      <c r="AK6" s="39">
        <v>3</v>
      </c>
      <c r="AL6" s="51">
        <f t="shared" si="2"/>
        <v>4.615384615384615</v>
      </c>
      <c r="AM6" s="39">
        <v>10</v>
      </c>
      <c r="AN6" s="51">
        <f t="shared" si="3"/>
        <v>15.384615384615385</v>
      </c>
      <c r="AO6" s="39">
        <v>62</v>
      </c>
      <c r="AP6" s="51">
        <f t="shared" si="4"/>
        <v>95.384615384615387</v>
      </c>
      <c r="AQ6" s="39">
        <v>5</v>
      </c>
      <c r="AR6" s="51">
        <f t="shared" si="0"/>
        <v>7.6923076923076925</v>
      </c>
      <c r="AS6" s="39">
        <v>14</v>
      </c>
      <c r="AT6" s="51">
        <f t="shared" si="5"/>
        <v>21.53846153846154</v>
      </c>
      <c r="AU6" s="39">
        <v>5</v>
      </c>
      <c r="AV6" s="39">
        <v>0</v>
      </c>
      <c r="AW6" s="53">
        <f t="shared" si="12"/>
        <v>100</v>
      </c>
      <c r="AX6" s="39">
        <v>62</v>
      </c>
      <c r="AY6" s="51">
        <f t="shared" si="6"/>
        <v>95.384615384615387</v>
      </c>
      <c r="AZ6" s="39"/>
      <c r="BA6" s="39">
        <v>9</v>
      </c>
      <c r="BB6" s="39">
        <v>2</v>
      </c>
      <c r="BC6" s="52">
        <f t="shared" si="13"/>
        <v>66.666666666666671</v>
      </c>
      <c r="BD6" s="39">
        <v>2</v>
      </c>
      <c r="BE6" s="51">
        <f t="shared" si="7"/>
        <v>3.0769230769230771</v>
      </c>
      <c r="BF6" s="39">
        <v>1</v>
      </c>
      <c r="BG6" s="51">
        <f t="shared" si="8"/>
        <v>1.5384615384615385</v>
      </c>
      <c r="BH6" s="39">
        <v>0</v>
      </c>
      <c r="BI6" s="51">
        <f t="shared" si="14"/>
        <v>0</v>
      </c>
      <c r="BJ6" s="39">
        <v>2</v>
      </c>
      <c r="BK6" s="19">
        <v>3</v>
      </c>
      <c r="BL6" s="33">
        <f t="shared" si="9"/>
        <v>40</v>
      </c>
      <c r="BM6" s="19">
        <v>0</v>
      </c>
      <c r="BN6" s="19">
        <v>5</v>
      </c>
      <c r="BO6" s="33">
        <f t="shared" si="10"/>
        <v>0</v>
      </c>
      <c r="BP6" s="39">
        <v>0</v>
      </c>
      <c r="BQ6" s="51">
        <f t="shared" si="15"/>
        <v>0</v>
      </c>
    </row>
    <row r="7" spans="1:69" x14ac:dyDescent="0.25">
      <c r="A7" s="39" t="s">
        <v>194</v>
      </c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>
        <v>10</v>
      </c>
      <c r="AD7" s="39">
        <v>161</v>
      </c>
      <c r="AE7" s="39">
        <v>3</v>
      </c>
      <c r="AF7" s="19">
        <v>7</v>
      </c>
      <c r="AG7" s="34">
        <f t="shared" si="1"/>
        <v>70</v>
      </c>
      <c r="AH7" s="19">
        <v>0</v>
      </c>
      <c r="AI7" s="19">
        <v>10</v>
      </c>
      <c r="AJ7" s="53">
        <f t="shared" si="11"/>
        <v>100</v>
      </c>
      <c r="AK7" s="39">
        <v>9</v>
      </c>
      <c r="AL7" s="51">
        <f t="shared" si="2"/>
        <v>5.5900621118012426</v>
      </c>
      <c r="AM7" s="39">
        <v>34</v>
      </c>
      <c r="AN7" s="51">
        <f t="shared" si="3"/>
        <v>21.118012422360248</v>
      </c>
      <c r="AO7" s="39">
        <v>154</v>
      </c>
      <c r="AP7" s="51">
        <f t="shared" si="4"/>
        <v>95.652173913043484</v>
      </c>
      <c r="AQ7" s="39">
        <v>8</v>
      </c>
      <c r="AR7" s="51">
        <f t="shared" si="0"/>
        <v>4.9689440993788816</v>
      </c>
      <c r="AS7" s="39">
        <v>54</v>
      </c>
      <c r="AT7" s="51">
        <f t="shared" si="5"/>
        <v>33.54037267080745</v>
      </c>
      <c r="AU7" s="39">
        <v>10</v>
      </c>
      <c r="AV7" s="39">
        <v>0</v>
      </c>
      <c r="AW7" s="53">
        <f t="shared" si="12"/>
        <v>100</v>
      </c>
      <c r="AX7" s="39">
        <v>132</v>
      </c>
      <c r="AY7" s="51">
        <f t="shared" si="6"/>
        <v>81.987577639751549</v>
      </c>
      <c r="AZ7" s="39"/>
      <c r="BA7" s="39">
        <v>14</v>
      </c>
      <c r="BB7" s="39">
        <v>7</v>
      </c>
      <c r="BC7" s="52">
        <f t="shared" si="13"/>
        <v>77.777777777777771</v>
      </c>
      <c r="BD7" s="39">
        <v>7</v>
      </c>
      <c r="BE7" s="51">
        <f t="shared" si="7"/>
        <v>4.3478260869565215</v>
      </c>
      <c r="BF7" s="39">
        <v>6</v>
      </c>
      <c r="BG7" s="51">
        <f t="shared" si="8"/>
        <v>3.7267080745341614</v>
      </c>
      <c r="BH7" s="39">
        <v>0</v>
      </c>
      <c r="BI7" s="51">
        <f t="shared" si="14"/>
        <v>0</v>
      </c>
      <c r="BJ7" s="39">
        <v>3</v>
      </c>
      <c r="BK7" s="19">
        <v>7</v>
      </c>
      <c r="BL7" s="33">
        <f t="shared" si="9"/>
        <v>30</v>
      </c>
      <c r="BM7" s="19">
        <v>1</v>
      </c>
      <c r="BN7" s="19">
        <v>9</v>
      </c>
      <c r="BO7" s="33">
        <f t="shared" si="10"/>
        <v>10</v>
      </c>
      <c r="BP7" s="39">
        <v>4</v>
      </c>
      <c r="BQ7" s="51">
        <f t="shared" si="15"/>
        <v>44.444444444444443</v>
      </c>
    </row>
    <row r="8" spans="1:69" x14ac:dyDescent="0.25">
      <c r="A8" s="73" t="s">
        <v>195</v>
      </c>
      <c r="B8" s="73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Z8" s="39"/>
      <c r="AA8" s="39"/>
      <c r="AB8" s="39"/>
      <c r="AC8" s="39">
        <v>4</v>
      </c>
      <c r="AD8" s="39">
        <v>173</v>
      </c>
      <c r="AE8" s="39">
        <v>3</v>
      </c>
      <c r="AF8" s="19">
        <v>1</v>
      </c>
      <c r="AG8" s="34">
        <f t="shared" si="1"/>
        <v>25</v>
      </c>
      <c r="AH8" s="19">
        <v>2</v>
      </c>
      <c r="AI8" s="19">
        <v>2</v>
      </c>
      <c r="AJ8" s="53">
        <f t="shared" si="11"/>
        <v>50</v>
      </c>
      <c r="AK8" s="39">
        <v>10</v>
      </c>
      <c r="AL8" s="51">
        <f t="shared" si="2"/>
        <v>5.7803468208092488</v>
      </c>
      <c r="AM8" s="39">
        <v>33</v>
      </c>
      <c r="AN8" s="51">
        <f t="shared" si="3"/>
        <v>19.075144508670519</v>
      </c>
      <c r="AO8" s="39">
        <v>157</v>
      </c>
      <c r="AP8" s="51">
        <f t="shared" si="4"/>
        <v>90.751445086705203</v>
      </c>
      <c r="AQ8" s="39">
        <v>12</v>
      </c>
      <c r="AR8" s="51">
        <f t="shared" si="0"/>
        <v>6.9364161849710984</v>
      </c>
      <c r="AS8" s="39">
        <v>51</v>
      </c>
      <c r="AT8" s="51">
        <f t="shared" si="5"/>
        <v>29.479768786127167</v>
      </c>
      <c r="AU8" s="39">
        <v>4</v>
      </c>
      <c r="AV8" s="39">
        <v>0</v>
      </c>
      <c r="AW8" s="53">
        <f t="shared" si="12"/>
        <v>100</v>
      </c>
      <c r="AX8" s="39">
        <v>142</v>
      </c>
      <c r="AY8" s="51">
        <f t="shared" si="6"/>
        <v>82.080924855491332</v>
      </c>
      <c r="AZ8" s="39"/>
      <c r="BA8" s="39">
        <v>22</v>
      </c>
      <c r="BB8" s="39">
        <v>10</v>
      </c>
      <c r="BC8" s="52">
        <f t="shared" si="13"/>
        <v>100</v>
      </c>
      <c r="BD8" s="39">
        <v>11</v>
      </c>
      <c r="BE8" s="51">
        <f t="shared" si="7"/>
        <v>6.3583815028901736</v>
      </c>
      <c r="BF8" s="39">
        <v>11</v>
      </c>
      <c r="BG8" s="51">
        <f t="shared" si="8"/>
        <v>6.3583815028901736</v>
      </c>
      <c r="BH8" s="39">
        <v>0</v>
      </c>
      <c r="BI8" s="51">
        <f t="shared" si="14"/>
        <v>0</v>
      </c>
      <c r="BJ8" s="39">
        <v>3</v>
      </c>
      <c r="BK8" s="19">
        <v>1</v>
      </c>
      <c r="BL8" s="33">
        <f t="shared" si="9"/>
        <v>75</v>
      </c>
      <c r="BM8" s="19">
        <v>1</v>
      </c>
      <c r="BN8" s="19">
        <v>3</v>
      </c>
      <c r="BO8" s="33">
        <f t="shared" si="10"/>
        <v>25</v>
      </c>
      <c r="BP8" s="39">
        <v>8</v>
      </c>
      <c r="BQ8" s="51">
        <f t="shared" si="15"/>
        <v>80</v>
      </c>
    </row>
    <row r="9" spans="1:69" x14ac:dyDescent="0.25">
      <c r="A9" s="72" t="s">
        <v>196</v>
      </c>
      <c r="B9" s="72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  <c r="Z9" s="39"/>
      <c r="AA9" s="39"/>
      <c r="AB9" s="39"/>
      <c r="AC9" s="39">
        <v>10</v>
      </c>
      <c r="AD9" s="39">
        <v>225</v>
      </c>
      <c r="AE9" s="39">
        <v>3</v>
      </c>
      <c r="AF9" s="19">
        <v>7</v>
      </c>
      <c r="AG9" s="34">
        <f t="shared" si="1"/>
        <v>70</v>
      </c>
      <c r="AH9" s="19">
        <v>1</v>
      </c>
      <c r="AI9" s="19">
        <v>9</v>
      </c>
      <c r="AJ9" s="53">
        <f t="shared" si="11"/>
        <v>90</v>
      </c>
      <c r="AK9" s="39">
        <v>13</v>
      </c>
      <c r="AL9" s="51">
        <f t="shared" si="2"/>
        <v>5.7777777777777777</v>
      </c>
      <c r="AM9" s="39">
        <v>40</v>
      </c>
      <c r="AN9" s="51">
        <f t="shared" si="3"/>
        <v>17.777777777777779</v>
      </c>
      <c r="AO9" s="39">
        <v>199</v>
      </c>
      <c r="AP9" s="51">
        <f t="shared" si="4"/>
        <v>88.444444444444443</v>
      </c>
      <c r="AQ9" s="39">
        <v>2</v>
      </c>
      <c r="AR9" s="51">
        <f t="shared" si="0"/>
        <v>0.88888888888888884</v>
      </c>
      <c r="AS9" s="39">
        <v>59</v>
      </c>
      <c r="AT9" s="51">
        <f t="shared" si="5"/>
        <v>26.222222222222221</v>
      </c>
      <c r="AU9" s="39">
        <v>10</v>
      </c>
      <c r="AV9" s="19">
        <v>0</v>
      </c>
      <c r="AW9" s="53">
        <f t="shared" si="12"/>
        <v>100</v>
      </c>
      <c r="AX9" s="39">
        <v>155</v>
      </c>
      <c r="AY9" s="51">
        <f t="shared" si="6"/>
        <v>68.888888888888886</v>
      </c>
      <c r="AZ9" s="39"/>
      <c r="BA9" s="39">
        <v>17</v>
      </c>
      <c r="BB9" s="39">
        <v>12</v>
      </c>
      <c r="BC9" s="52">
        <f t="shared" si="13"/>
        <v>92.307692307692307</v>
      </c>
      <c r="BD9" s="39">
        <v>20</v>
      </c>
      <c r="BE9" s="51">
        <f t="shared" si="7"/>
        <v>8.8888888888888893</v>
      </c>
      <c r="BF9" s="39">
        <v>15</v>
      </c>
      <c r="BG9" s="51">
        <f t="shared" si="8"/>
        <v>6.666666666666667</v>
      </c>
      <c r="BH9" s="39">
        <v>1</v>
      </c>
      <c r="BI9" s="51">
        <f t="shared" si="14"/>
        <v>7.6923076923076925</v>
      </c>
      <c r="BJ9" s="39">
        <v>5</v>
      </c>
      <c r="BK9" s="19">
        <v>5</v>
      </c>
      <c r="BL9" s="33">
        <f t="shared" si="9"/>
        <v>50</v>
      </c>
      <c r="BM9" s="19">
        <v>0</v>
      </c>
      <c r="BN9" s="19">
        <v>10</v>
      </c>
      <c r="BO9" s="33">
        <f t="shared" si="10"/>
        <v>0</v>
      </c>
      <c r="BP9" s="39">
        <v>5</v>
      </c>
      <c r="BQ9" s="51">
        <f t="shared" si="15"/>
        <v>38.46153846153846</v>
      </c>
    </row>
    <row r="10" spans="1:69" x14ac:dyDescent="0.25">
      <c r="A10" s="39" t="s">
        <v>197</v>
      </c>
      <c r="B10" s="39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>
        <v>7</v>
      </c>
      <c r="AD10" s="39">
        <v>134</v>
      </c>
      <c r="AE10" s="39">
        <v>2</v>
      </c>
      <c r="AF10" s="19">
        <v>5</v>
      </c>
      <c r="AG10" s="34">
        <f t="shared" si="1"/>
        <v>71.428571428571431</v>
      </c>
      <c r="AH10" s="19">
        <v>0</v>
      </c>
      <c r="AI10" s="19">
        <v>7</v>
      </c>
      <c r="AJ10" s="53">
        <f t="shared" si="11"/>
        <v>100</v>
      </c>
      <c r="AK10" s="39">
        <v>7</v>
      </c>
      <c r="AL10" s="51">
        <f t="shared" si="2"/>
        <v>5.2238805970149258</v>
      </c>
      <c r="AM10" s="39">
        <v>49</v>
      </c>
      <c r="AN10" s="51">
        <f t="shared" si="3"/>
        <v>36.567164179104481</v>
      </c>
      <c r="AO10" s="39">
        <v>102</v>
      </c>
      <c r="AP10" s="51">
        <f t="shared" si="4"/>
        <v>76.119402985074629</v>
      </c>
      <c r="AQ10" s="39">
        <v>2</v>
      </c>
      <c r="AR10" s="51">
        <f t="shared" si="0"/>
        <v>1.4925373134328359</v>
      </c>
      <c r="AS10" s="39">
        <v>42</v>
      </c>
      <c r="AT10" s="51">
        <f t="shared" si="5"/>
        <v>31.343283582089551</v>
      </c>
      <c r="AU10" s="39">
        <v>6</v>
      </c>
      <c r="AV10" s="19">
        <v>1</v>
      </c>
      <c r="AW10" s="53">
        <f t="shared" si="12"/>
        <v>85.714285714285708</v>
      </c>
      <c r="AX10" s="39">
        <v>92</v>
      </c>
      <c r="AY10" s="51">
        <f t="shared" si="6"/>
        <v>68.656716417910445</v>
      </c>
      <c r="AZ10" s="39"/>
      <c r="BA10" s="39">
        <v>17</v>
      </c>
      <c r="BB10" s="39">
        <v>7</v>
      </c>
      <c r="BC10" s="52">
        <f t="shared" si="13"/>
        <v>100</v>
      </c>
      <c r="BD10" s="39">
        <v>2</v>
      </c>
      <c r="BE10" s="51">
        <f t="shared" si="7"/>
        <v>1.4925373134328359</v>
      </c>
      <c r="BF10" s="39">
        <v>2</v>
      </c>
      <c r="BG10" s="51">
        <f t="shared" si="8"/>
        <v>1.4925373134328359</v>
      </c>
      <c r="BH10" s="39">
        <v>1</v>
      </c>
      <c r="BI10" s="51">
        <f t="shared" si="14"/>
        <v>14.285714285714286</v>
      </c>
      <c r="BJ10" s="39">
        <v>1</v>
      </c>
      <c r="BK10" s="19">
        <v>6</v>
      </c>
      <c r="BL10" s="33">
        <f t="shared" si="9"/>
        <v>14.285714285714286</v>
      </c>
      <c r="BM10" s="19">
        <v>0</v>
      </c>
      <c r="BN10" s="19">
        <v>7</v>
      </c>
      <c r="BO10" s="33">
        <f t="shared" si="10"/>
        <v>0</v>
      </c>
      <c r="BP10" s="39">
        <v>1</v>
      </c>
      <c r="BQ10" s="51">
        <f t="shared" si="15"/>
        <v>14.285714285714286</v>
      </c>
    </row>
    <row r="11" spans="1:69" x14ac:dyDescent="0.25">
      <c r="A11" s="39" t="s">
        <v>198</v>
      </c>
      <c r="B11" s="39"/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>
        <v>5</v>
      </c>
      <c r="AD11" s="39">
        <v>130</v>
      </c>
      <c r="AE11" s="39">
        <v>1</v>
      </c>
      <c r="AF11" s="19">
        <v>4</v>
      </c>
      <c r="AG11" s="34">
        <f t="shared" si="1"/>
        <v>80</v>
      </c>
      <c r="AH11" s="19">
        <v>0</v>
      </c>
      <c r="AI11" s="19">
        <v>5</v>
      </c>
      <c r="AJ11" s="53">
        <f t="shared" si="11"/>
        <v>100</v>
      </c>
      <c r="AK11" s="39">
        <v>7</v>
      </c>
      <c r="AL11" s="51">
        <f t="shared" si="2"/>
        <v>5.384615384615385</v>
      </c>
      <c r="AM11" s="39">
        <v>52</v>
      </c>
      <c r="AN11" s="51">
        <f t="shared" si="3"/>
        <v>40</v>
      </c>
      <c r="AO11" s="39">
        <v>125</v>
      </c>
      <c r="AP11" s="51">
        <f t="shared" si="4"/>
        <v>96.15384615384616</v>
      </c>
      <c r="AQ11" s="39">
        <v>1</v>
      </c>
      <c r="AR11" s="51">
        <f t="shared" si="0"/>
        <v>0.76923076923076927</v>
      </c>
      <c r="AS11" s="39">
        <v>49</v>
      </c>
      <c r="AT11" s="51">
        <f t="shared" si="5"/>
        <v>37.692307692307693</v>
      </c>
      <c r="AU11" s="39">
        <v>5</v>
      </c>
      <c r="AV11" s="19">
        <v>0</v>
      </c>
      <c r="AW11" s="53">
        <f t="shared" si="12"/>
        <v>100</v>
      </c>
      <c r="AX11" s="39">
        <v>117</v>
      </c>
      <c r="AY11" s="51">
        <f t="shared" si="6"/>
        <v>90</v>
      </c>
      <c r="AZ11" s="39"/>
      <c r="BA11" s="39">
        <v>18</v>
      </c>
      <c r="BB11" s="39">
        <v>22</v>
      </c>
      <c r="BC11" s="52">
        <f t="shared" si="13"/>
        <v>314.28571428571428</v>
      </c>
      <c r="BD11" s="39">
        <v>44</v>
      </c>
      <c r="BE11" s="51">
        <f t="shared" si="7"/>
        <v>33.846153846153847</v>
      </c>
      <c r="BF11" s="39">
        <v>15</v>
      </c>
      <c r="BG11" s="51">
        <f t="shared" si="8"/>
        <v>11.538461538461538</v>
      </c>
      <c r="BH11" s="39">
        <v>5</v>
      </c>
      <c r="BI11" s="51">
        <f t="shared" si="14"/>
        <v>71.428571428571431</v>
      </c>
      <c r="BJ11" s="39">
        <v>3</v>
      </c>
      <c r="BK11" s="19">
        <v>2</v>
      </c>
      <c r="BL11" s="33">
        <f t="shared" si="9"/>
        <v>60</v>
      </c>
      <c r="BM11" s="19">
        <v>1</v>
      </c>
      <c r="BN11" s="19">
        <v>4</v>
      </c>
      <c r="BO11" s="33">
        <f t="shared" si="10"/>
        <v>20</v>
      </c>
      <c r="BP11" s="39">
        <v>2</v>
      </c>
      <c r="BQ11" s="51">
        <f t="shared" si="15"/>
        <v>28.571428571428573</v>
      </c>
    </row>
    <row r="12" spans="1:69" x14ac:dyDescent="0.25">
      <c r="A12" s="72" t="s">
        <v>199</v>
      </c>
      <c r="B12" s="72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>
        <v>5</v>
      </c>
      <c r="AD12" s="19">
        <v>81</v>
      </c>
      <c r="AE12" s="19">
        <v>1</v>
      </c>
      <c r="AF12" s="19">
        <v>4</v>
      </c>
      <c r="AG12" s="34">
        <f t="shared" si="1"/>
        <v>80</v>
      </c>
      <c r="AH12" s="19">
        <v>0</v>
      </c>
      <c r="AI12" s="19">
        <v>5</v>
      </c>
      <c r="AJ12" s="53">
        <f t="shared" si="11"/>
        <v>100</v>
      </c>
      <c r="AK12" s="19">
        <v>1</v>
      </c>
      <c r="AL12" s="51">
        <f t="shared" si="2"/>
        <v>1.2345679012345678</v>
      </c>
      <c r="AM12" s="19">
        <v>9</v>
      </c>
      <c r="AN12" s="51">
        <f t="shared" si="3"/>
        <v>11.111111111111111</v>
      </c>
      <c r="AO12" s="19">
        <v>77</v>
      </c>
      <c r="AP12" s="51">
        <f t="shared" si="4"/>
        <v>95.061728395061735</v>
      </c>
      <c r="AQ12" s="19">
        <v>0</v>
      </c>
      <c r="AR12" s="51">
        <f t="shared" si="0"/>
        <v>0</v>
      </c>
      <c r="AS12" s="19">
        <v>13</v>
      </c>
      <c r="AT12" s="51">
        <f t="shared" si="5"/>
        <v>16.049382716049383</v>
      </c>
      <c r="AU12" s="19">
        <v>5</v>
      </c>
      <c r="AV12" s="19">
        <v>0</v>
      </c>
      <c r="AW12" s="53">
        <f t="shared" si="12"/>
        <v>100</v>
      </c>
      <c r="AX12" s="19">
        <v>64</v>
      </c>
      <c r="AY12" s="51">
        <f t="shared" si="6"/>
        <v>79.012345679012341</v>
      </c>
      <c r="AZ12" s="19"/>
      <c r="BA12" s="19">
        <v>12</v>
      </c>
      <c r="BB12" s="19">
        <v>2</v>
      </c>
      <c r="BC12" s="52">
        <f t="shared" si="13"/>
        <v>200</v>
      </c>
      <c r="BD12" s="19">
        <v>3</v>
      </c>
      <c r="BE12" s="51">
        <f t="shared" si="7"/>
        <v>3.7037037037037037</v>
      </c>
      <c r="BF12" s="19">
        <v>3</v>
      </c>
      <c r="BG12" s="51">
        <f t="shared" si="8"/>
        <v>3.7037037037037037</v>
      </c>
      <c r="BH12" s="19">
        <v>0</v>
      </c>
      <c r="BI12" s="51">
        <f t="shared" si="14"/>
        <v>0</v>
      </c>
      <c r="BJ12" s="19">
        <v>3</v>
      </c>
      <c r="BK12" s="19">
        <v>2</v>
      </c>
      <c r="BL12" s="33">
        <f t="shared" si="9"/>
        <v>60</v>
      </c>
      <c r="BM12" s="19">
        <v>0</v>
      </c>
      <c r="BN12" s="19">
        <v>5</v>
      </c>
      <c r="BO12" s="33">
        <f t="shared" si="10"/>
        <v>0</v>
      </c>
      <c r="BP12" s="19">
        <v>1</v>
      </c>
      <c r="BQ12" s="51">
        <f t="shared" si="15"/>
        <v>100</v>
      </c>
    </row>
    <row r="13" spans="1:69" x14ac:dyDescent="0.25">
      <c r="A13" s="72" t="s">
        <v>200</v>
      </c>
      <c r="B13" s="72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>
        <v>7</v>
      </c>
      <c r="AD13" s="19">
        <v>123</v>
      </c>
      <c r="AE13" s="19">
        <v>3</v>
      </c>
      <c r="AF13" s="19">
        <v>4</v>
      </c>
      <c r="AG13" s="34">
        <f t="shared" si="1"/>
        <v>57.142857142857146</v>
      </c>
      <c r="AH13" s="19">
        <v>0</v>
      </c>
      <c r="AI13" s="19">
        <v>7</v>
      </c>
      <c r="AJ13" s="53">
        <f t="shared" si="11"/>
        <v>100</v>
      </c>
      <c r="AK13" s="19">
        <v>3</v>
      </c>
      <c r="AL13" s="51">
        <f t="shared" si="2"/>
        <v>2.4390243902439024</v>
      </c>
      <c r="AM13" s="19">
        <v>34</v>
      </c>
      <c r="AN13" s="51">
        <f t="shared" si="3"/>
        <v>27.642276422764226</v>
      </c>
      <c r="AO13" s="19">
        <v>105</v>
      </c>
      <c r="AP13" s="51">
        <f t="shared" si="4"/>
        <v>85.365853658536579</v>
      </c>
      <c r="AQ13" s="19">
        <v>4</v>
      </c>
      <c r="AR13" s="51">
        <f t="shared" si="0"/>
        <v>3.2520325203252032</v>
      </c>
      <c r="AS13" s="19">
        <v>50</v>
      </c>
      <c r="AT13" s="51">
        <f t="shared" si="5"/>
        <v>40.650406504065039</v>
      </c>
      <c r="AU13" s="19">
        <v>7</v>
      </c>
      <c r="AV13" s="19">
        <v>0</v>
      </c>
      <c r="AW13" s="53">
        <f t="shared" si="12"/>
        <v>100</v>
      </c>
      <c r="AX13" s="19">
        <v>72</v>
      </c>
      <c r="AY13" s="51">
        <f t="shared" si="6"/>
        <v>58.536585365853661</v>
      </c>
      <c r="AZ13" s="19"/>
      <c r="BA13" s="19">
        <v>15</v>
      </c>
      <c r="BB13" s="19">
        <v>3</v>
      </c>
      <c r="BC13" s="52">
        <f t="shared" si="13"/>
        <v>100</v>
      </c>
      <c r="BD13" s="19">
        <v>1</v>
      </c>
      <c r="BE13" s="51">
        <f t="shared" si="7"/>
        <v>0.81300813008130079</v>
      </c>
      <c r="BF13" s="19">
        <v>1</v>
      </c>
      <c r="BG13" s="51">
        <f t="shared" si="8"/>
        <v>0.81300813008130079</v>
      </c>
      <c r="BH13" s="19">
        <v>0</v>
      </c>
      <c r="BI13" s="51">
        <f t="shared" si="14"/>
        <v>0</v>
      </c>
      <c r="BJ13" s="19">
        <v>5</v>
      </c>
      <c r="BK13" s="19">
        <v>2</v>
      </c>
      <c r="BL13" s="33">
        <f t="shared" si="9"/>
        <v>71.428571428571431</v>
      </c>
      <c r="BM13" s="19">
        <v>0</v>
      </c>
      <c r="BN13" s="19">
        <v>7</v>
      </c>
      <c r="BO13" s="33">
        <f t="shared" si="10"/>
        <v>0</v>
      </c>
      <c r="BP13" s="19">
        <v>1</v>
      </c>
      <c r="BQ13" s="51">
        <f t="shared" si="15"/>
        <v>33.333333333333336</v>
      </c>
    </row>
    <row r="14" spans="1:69" x14ac:dyDescent="0.25">
      <c r="A14" s="72" t="s">
        <v>201</v>
      </c>
      <c r="B14" s="72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>
        <v>6</v>
      </c>
      <c r="AD14" s="19">
        <v>110</v>
      </c>
      <c r="AE14" s="19">
        <v>4</v>
      </c>
      <c r="AF14" s="19">
        <v>2</v>
      </c>
      <c r="AG14" s="34">
        <f t="shared" si="1"/>
        <v>33.333333333333336</v>
      </c>
      <c r="AH14" s="19">
        <v>1</v>
      </c>
      <c r="AI14" s="19">
        <v>5</v>
      </c>
      <c r="AJ14" s="53">
        <f t="shared" si="11"/>
        <v>83.333333333333329</v>
      </c>
      <c r="AK14" s="19">
        <v>2</v>
      </c>
      <c r="AL14" s="51">
        <f t="shared" si="2"/>
        <v>1.8181818181818181</v>
      </c>
      <c r="AM14" s="19">
        <v>29</v>
      </c>
      <c r="AN14" s="51">
        <f t="shared" si="3"/>
        <v>26.363636363636363</v>
      </c>
      <c r="AO14" s="19">
        <v>98</v>
      </c>
      <c r="AP14" s="51">
        <f t="shared" si="4"/>
        <v>89.090909090909093</v>
      </c>
      <c r="AQ14" s="19">
        <v>5</v>
      </c>
      <c r="AR14" s="51">
        <f t="shared" si="0"/>
        <v>4.5454545454545459</v>
      </c>
      <c r="AS14" s="19">
        <v>33</v>
      </c>
      <c r="AT14" s="51">
        <f t="shared" si="5"/>
        <v>30</v>
      </c>
      <c r="AU14" s="19">
        <v>5</v>
      </c>
      <c r="AV14" s="19">
        <v>1</v>
      </c>
      <c r="AW14" s="53">
        <f t="shared" si="12"/>
        <v>83.333333333333329</v>
      </c>
      <c r="AX14" s="19">
        <v>81</v>
      </c>
      <c r="AY14" s="51">
        <f t="shared" si="6"/>
        <v>73.63636363636364</v>
      </c>
      <c r="AZ14" s="19"/>
      <c r="BA14" s="19">
        <v>11</v>
      </c>
      <c r="BB14" s="19">
        <v>1</v>
      </c>
      <c r="BC14" s="52">
        <f t="shared" si="13"/>
        <v>50</v>
      </c>
      <c r="BD14" s="19">
        <v>17</v>
      </c>
      <c r="BE14" s="51">
        <f t="shared" si="7"/>
        <v>15.454545454545455</v>
      </c>
      <c r="BF14" s="19">
        <v>18</v>
      </c>
      <c r="BG14" s="51">
        <f t="shared" si="8"/>
        <v>16.363636363636363</v>
      </c>
      <c r="BH14" s="19">
        <v>0</v>
      </c>
      <c r="BI14" s="51">
        <f t="shared" si="14"/>
        <v>0</v>
      </c>
      <c r="BJ14" s="19">
        <v>2</v>
      </c>
      <c r="BK14" s="19">
        <v>4</v>
      </c>
      <c r="BL14" s="33">
        <f t="shared" si="9"/>
        <v>33.333333333333336</v>
      </c>
      <c r="BM14" s="19">
        <v>0</v>
      </c>
      <c r="BN14" s="19">
        <v>6</v>
      </c>
      <c r="BO14" s="33">
        <f t="shared" si="10"/>
        <v>0</v>
      </c>
      <c r="BP14" s="19">
        <v>0</v>
      </c>
      <c r="BQ14" s="51">
        <f t="shared" si="15"/>
        <v>0</v>
      </c>
    </row>
    <row r="15" spans="1:69" x14ac:dyDescent="0.25">
      <c r="A15" s="72" t="s">
        <v>202</v>
      </c>
      <c r="B15" s="72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>
        <v>7</v>
      </c>
      <c r="AD15" s="19">
        <v>112</v>
      </c>
      <c r="AE15" s="19">
        <v>2</v>
      </c>
      <c r="AF15" s="19">
        <v>5</v>
      </c>
      <c r="AG15" s="34">
        <f t="shared" si="1"/>
        <v>71.428571428571431</v>
      </c>
      <c r="AH15" s="19">
        <v>0</v>
      </c>
      <c r="AI15" s="19">
        <v>7</v>
      </c>
      <c r="AJ15" s="53">
        <f t="shared" si="11"/>
        <v>100</v>
      </c>
      <c r="AK15" s="19">
        <v>4</v>
      </c>
      <c r="AL15" s="51">
        <f t="shared" si="2"/>
        <v>3.5714285714285716</v>
      </c>
      <c r="AM15" s="19">
        <v>18</v>
      </c>
      <c r="AN15" s="51">
        <f t="shared" si="3"/>
        <v>16.071428571428573</v>
      </c>
      <c r="AO15" s="19">
        <v>100</v>
      </c>
      <c r="AP15" s="51">
        <f t="shared" si="4"/>
        <v>89.285714285714292</v>
      </c>
      <c r="AQ15" s="19">
        <v>1</v>
      </c>
      <c r="AR15" s="51">
        <f t="shared" si="0"/>
        <v>0.8928571428571429</v>
      </c>
      <c r="AS15" s="19">
        <v>34</v>
      </c>
      <c r="AT15" s="51">
        <f t="shared" si="5"/>
        <v>30.357142857142858</v>
      </c>
      <c r="AU15" s="19">
        <v>5</v>
      </c>
      <c r="AV15" s="19">
        <v>2</v>
      </c>
      <c r="AW15" s="53">
        <f t="shared" si="12"/>
        <v>71.428571428571431</v>
      </c>
      <c r="AX15" s="19">
        <v>73</v>
      </c>
      <c r="AY15" s="51">
        <f t="shared" si="6"/>
        <v>65.178571428571431</v>
      </c>
      <c r="AZ15" s="19"/>
      <c r="BA15" s="19">
        <v>18</v>
      </c>
      <c r="BB15" s="19">
        <v>4</v>
      </c>
      <c r="BC15" s="52">
        <f t="shared" si="13"/>
        <v>100</v>
      </c>
      <c r="BD15" s="19">
        <v>3</v>
      </c>
      <c r="BE15" s="51">
        <f t="shared" si="7"/>
        <v>2.6785714285714284</v>
      </c>
      <c r="BF15" s="19">
        <v>3</v>
      </c>
      <c r="BG15" s="51">
        <f t="shared" si="8"/>
        <v>2.6785714285714284</v>
      </c>
      <c r="BH15" s="19">
        <v>2</v>
      </c>
      <c r="BI15" s="51">
        <f t="shared" si="14"/>
        <v>50</v>
      </c>
      <c r="BJ15" s="19">
        <v>3</v>
      </c>
      <c r="BK15" s="19">
        <v>4</v>
      </c>
      <c r="BL15" s="33">
        <f t="shared" si="9"/>
        <v>42.857142857142854</v>
      </c>
      <c r="BM15" s="19">
        <v>0</v>
      </c>
      <c r="BN15" s="19">
        <v>7</v>
      </c>
      <c r="BO15" s="33">
        <f t="shared" si="10"/>
        <v>0</v>
      </c>
      <c r="BP15" s="19">
        <v>3</v>
      </c>
      <c r="BQ15" s="51">
        <f t="shared" si="15"/>
        <v>75</v>
      </c>
    </row>
    <row r="16" spans="1:69" x14ac:dyDescent="0.25">
      <c r="A16" s="72" t="s">
        <v>203</v>
      </c>
      <c r="B16" s="72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>
        <v>10</v>
      </c>
      <c r="AD16" s="19">
        <v>114</v>
      </c>
      <c r="AE16" s="19">
        <v>2</v>
      </c>
      <c r="AF16" s="19">
        <v>8</v>
      </c>
      <c r="AG16" s="34">
        <f t="shared" si="1"/>
        <v>80</v>
      </c>
      <c r="AH16" s="19">
        <v>0</v>
      </c>
      <c r="AI16" s="19">
        <v>10</v>
      </c>
      <c r="AJ16" s="53">
        <f t="shared" si="11"/>
        <v>100</v>
      </c>
      <c r="AK16" s="19">
        <v>9</v>
      </c>
      <c r="AL16" s="51">
        <f t="shared" si="2"/>
        <v>7.8947368421052628</v>
      </c>
      <c r="AM16" s="19">
        <v>61</v>
      </c>
      <c r="AN16" s="51">
        <f t="shared" si="3"/>
        <v>53.508771929824562</v>
      </c>
      <c r="AO16" s="19">
        <v>97</v>
      </c>
      <c r="AP16" s="51">
        <f t="shared" si="4"/>
        <v>85.087719298245617</v>
      </c>
      <c r="AQ16" s="19">
        <v>3</v>
      </c>
      <c r="AR16" s="51">
        <f t="shared" si="0"/>
        <v>2.6315789473684212</v>
      </c>
      <c r="AS16" s="19">
        <v>29</v>
      </c>
      <c r="AT16" s="51">
        <f t="shared" si="5"/>
        <v>25.438596491228068</v>
      </c>
      <c r="AU16" s="19">
        <v>10</v>
      </c>
      <c r="AV16" s="19">
        <v>0</v>
      </c>
      <c r="AW16" s="53">
        <f t="shared" si="12"/>
        <v>100</v>
      </c>
      <c r="AX16" s="19">
        <v>109</v>
      </c>
      <c r="AY16" s="51">
        <f t="shared" si="6"/>
        <v>95.614035087719301</v>
      </c>
      <c r="AZ16" s="19"/>
      <c r="BA16" s="19">
        <v>25</v>
      </c>
      <c r="BB16" s="19">
        <v>12</v>
      </c>
      <c r="BC16" s="52">
        <f t="shared" si="13"/>
        <v>133.33333333333334</v>
      </c>
      <c r="BD16" s="19">
        <v>10</v>
      </c>
      <c r="BE16" s="51">
        <f t="shared" si="7"/>
        <v>8.7719298245614041</v>
      </c>
      <c r="BF16" s="19">
        <v>10</v>
      </c>
      <c r="BG16" s="51">
        <f t="shared" si="8"/>
        <v>8.7719298245614041</v>
      </c>
      <c r="BH16" s="19">
        <v>3</v>
      </c>
      <c r="BI16" s="51">
        <f t="shared" si="14"/>
        <v>33.333333333333336</v>
      </c>
      <c r="BJ16" s="19">
        <v>5</v>
      </c>
      <c r="BK16" s="19">
        <v>5</v>
      </c>
      <c r="BL16" s="33">
        <f t="shared" si="9"/>
        <v>50</v>
      </c>
      <c r="BM16" s="19">
        <v>0</v>
      </c>
      <c r="BN16" s="19">
        <v>10</v>
      </c>
      <c r="BO16" s="33">
        <f t="shared" si="10"/>
        <v>0</v>
      </c>
      <c r="BP16" s="19">
        <v>9</v>
      </c>
      <c r="BQ16" s="51">
        <f t="shared" si="15"/>
        <v>100</v>
      </c>
    </row>
    <row r="17" spans="1:69" x14ac:dyDescent="0.25">
      <c r="A17" s="72" t="s">
        <v>204</v>
      </c>
      <c r="B17" s="72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>
        <v>20</v>
      </c>
      <c r="AD17" s="19">
        <v>311</v>
      </c>
      <c r="AE17" s="19">
        <v>15</v>
      </c>
      <c r="AF17" s="19">
        <v>5</v>
      </c>
      <c r="AG17" s="34">
        <f t="shared" si="1"/>
        <v>25</v>
      </c>
      <c r="AH17" s="19">
        <v>5</v>
      </c>
      <c r="AI17" s="19">
        <v>15</v>
      </c>
      <c r="AJ17" s="53">
        <f t="shared" si="11"/>
        <v>75</v>
      </c>
      <c r="AK17" s="19">
        <v>24</v>
      </c>
      <c r="AL17" s="51">
        <f t="shared" si="2"/>
        <v>7.717041800643087</v>
      </c>
      <c r="AM17" s="19">
        <v>58</v>
      </c>
      <c r="AN17" s="51">
        <f t="shared" si="3"/>
        <v>18.64951768488746</v>
      </c>
      <c r="AO17" s="19">
        <v>288</v>
      </c>
      <c r="AP17" s="51">
        <f t="shared" si="4"/>
        <v>92.60450160771704</v>
      </c>
      <c r="AQ17" s="19">
        <v>8</v>
      </c>
      <c r="AR17" s="51">
        <f t="shared" si="0"/>
        <v>2.572347266881029</v>
      </c>
      <c r="AS17" s="19">
        <v>78</v>
      </c>
      <c r="AT17" s="51">
        <f t="shared" si="5"/>
        <v>25.080385852090032</v>
      </c>
      <c r="AU17" s="19">
        <v>18</v>
      </c>
      <c r="AV17" s="19">
        <v>2</v>
      </c>
      <c r="AW17" s="53">
        <f t="shared" si="12"/>
        <v>90</v>
      </c>
      <c r="AX17" s="19">
        <v>246</v>
      </c>
      <c r="AY17" s="51">
        <f t="shared" si="6"/>
        <v>79.099678456591633</v>
      </c>
      <c r="AZ17" s="19"/>
      <c r="BA17" s="19">
        <v>30</v>
      </c>
      <c r="BB17" s="19">
        <v>22</v>
      </c>
      <c r="BC17" s="52">
        <f t="shared" si="13"/>
        <v>91.666666666666671</v>
      </c>
      <c r="BD17" s="19">
        <v>22</v>
      </c>
      <c r="BE17" s="51">
        <f t="shared" si="7"/>
        <v>7.07395498392283</v>
      </c>
      <c r="BF17" s="19">
        <v>23</v>
      </c>
      <c r="BG17" s="51">
        <f t="shared" si="8"/>
        <v>7.395498392282958</v>
      </c>
      <c r="BH17" s="19">
        <v>0</v>
      </c>
      <c r="BI17" s="51">
        <f t="shared" si="14"/>
        <v>0</v>
      </c>
      <c r="BJ17" s="19">
        <v>13</v>
      </c>
      <c r="BK17" s="19">
        <v>7</v>
      </c>
      <c r="BL17" s="33">
        <f t="shared" si="9"/>
        <v>65</v>
      </c>
      <c r="BM17" s="19">
        <v>2</v>
      </c>
      <c r="BN17" s="19">
        <v>18</v>
      </c>
      <c r="BO17" s="33">
        <f t="shared" si="10"/>
        <v>10</v>
      </c>
      <c r="BP17" s="19">
        <v>8</v>
      </c>
      <c r="BQ17" s="51">
        <f t="shared" si="15"/>
        <v>33.333333333333336</v>
      </c>
    </row>
    <row r="18" spans="1:69" x14ac:dyDescent="0.25">
      <c r="A18" s="72" t="s">
        <v>205</v>
      </c>
      <c r="B18" s="72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>
        <v>29</v>
      </c>
      <c r="AD18" s="19">
        <v>584</v>
      </c>
      <c r="AE18" s="19">
        <v>15</v>
      </c>
      <c r="AF18" s="19">
        <v>14</v>
      </c>
      <c r="AG18" s="34">
        <f t="shared" si="1"/>
        <v>48.275862068965516</v>
      </c>
      <c r="AH18" s="19">
        <v>3</v>
      </c>
      <c r="AI18" s="19">
        <v>26</v>
      </c>
      <c r="AJ18" s="53">
        <f t="shared" si="11"/>
        <v>89.65517241379311</v>
      </c>
      <c r="AK18" s="19">
        <v>25</v>
      </c>
      <c r="AL18" s="51">
        <f t="shared" si="2"/>
        <v>4.2808219178082192</v>
      </c>
      <c r="AM18" s="19">
        <v>167</v>
      </c>
      <c r="AN18" s="51">
        <f t="shared" si="3"/>
        <v>28.595890410958905</v>
      </c>
      <c r="AO18" s="19">
        <v>553</v>
      </c>
      <c r="AP18" s="51">
        <f t="shared" si="4"/>
        <v>94.691780821917803</v>
      </c>
      <c r="AQ18" s="19">
        <v>44</v>
      </c>
      <c r="AR18" s="51">
        <f t="shared" si="0"/>
        <v>7.5342465753424657</v>
      </c>
      <c r="AS18" s="19">
        <v>229</v>
      </c>
      <c r="AT18" s="51">
        <f t="shared" si="5"/>
        <v>39.212328767123289</v>
      </c>
      <c r="AU18" s="19">
        <v>27</v>
      </c>
      <c r="AV18" s="19">
        <v>2</v>
      </c>
      <c r="AW18" s="53">
        <f t="shared" si="12"/>
        <v>93.103448275862064</v>
      </c>
      <c r="AX18" s="19">
        <v>484</v>
      </c>
      <c r="AY18" s="51">
        <f t="shared" si="6"/>
        <v>82.876712328767127</v>
      </c>
      <c r="AZ18" s="19"/>
      <c r="BA18" s="19">
        <v>38</v>
      </c>
      <c r="BB18" s="19">
        <v>22</v>
      </c>
      <c r="BC18" s="52">
        <f t="shared" si="13"/>
        <v>88</v>
      </c>
      <c r="BD18" s="19">
        <v>25</v>
      </c>
      <c r="BE18" s="51">
        <f t="shared" si="7"/>
        <v>4.2808219178082192</v>
      </c>
      <c r="BF18" s="19">
        <v>24</v>
      </c>
      <c r="BG18" s="51">
        <f t="shared" si="8"/>
        <v>4.1095890410958908</v>
      </c>
      <c r="BH18" s="19">
        <v>1</v>
      </c>
      <c r="BI18" s="51">
        <f t="shared" si="14"/>
        <v>4</v>
      </c>
      <c r="BJ18" s="19">
        <v>14</v>
      </c>
      <c r="BK18" s="19">
        <v>15</v>
      </c>
      <c r="BL18" s="33">
        <f t="shared" si="9"/>
        <v>48.275862068965516</v>
      </c>
      <c r="BM18" s="19">
        <v>5</v>
      </c>
      <c r="BN18" s="19">
        <v>24</v>
      </c>
      <c r="BO18" s="33">
        <f t="shared" si="10"/>
        <v>17.241379310344829</v>
      </c>
      <c r="BP18" s="19">
        <v>17</v>
      </c>
      <c r="BQ18" s="51">
        <f t="shared" si="15"/>
        <v>68</v>
      </c>
    </row>
    <row r="19" spans="1:69" x14ac:dyDescent="0.25">
      <c r="A19" s="72" t="s">
        <v>206</v>
      </c>
      <c r="B19" s="72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>
        <v>10</v>
      </c>
      <c r="AD19" s="19">
        <v>193</v>
      </c>
      <c r="AE19" s="19">
        <v>4</v>
      </c>
      <c r="AF19" s="19">
        <v>6</v>
      </c>
      <c r="AG19" s="34">
        <f t="shared" si="1"/>
        <v>60</v>
      </c>
      <c r="AH19" s="19">
        <v>1</v>
      </c>
      <c r="AI19" s="19">
        <v>9</v>
      </c>
      <c r="AJ19" s="53">
        <f t="shared" si="11"/>
        <v>90</v>
      </c>
      <c r="AK19" s="19">
        <v>9</v>
      </c>
      <c r="AL19" s="51">
        <f t="shared" si="2"/>
        <v>4.6632124352331603</v>
      </c>
      <c r="AM19" s="19">
        <v>73</v>
      </c>
      <c r="AN19" s="51">
        <f t="shared" si="3"/>
        <v>37.823834196891191</v>
      </c>
      <c r="AO19" s="19">
        <v>180</v>
      </c>
      <c r="AP19" s="51">
        <f t="shared" si="4"/>
        <v>93.264248704663217</v>
      </c>
      <c r="AQ19" s="19">
        <v>16</v>
      </c>
      <c r="AR19" s="51">
        <f t="shared" si="0"/>
        <v>8.290155440414507</v>
      </c>
      <c r="AS19" s="19">
        <v>60</v>
      </c>
      <c r="AT19" s="51">
        <f t="shared" si="5"/>
        <v>31.088082901554404</v>
      </c>
      <c r="AU19" s="19">
        <v>10</v>
      </c>
      <c r="AV19" s="19">
        <v>0</v>
      </c>
      <c r="AW19" s="53">
        <f t="shared" si="12"/>
        <v>100</v>
      </c>
      <c r="AX19" s="19">
        <v>120</v>
      </c>
      <c r="AY19" s="51">
        <f t="shared" si="6"/>
        <v>62.176165803108809</v>
      </c>
      <c r="AZ19" s="19"/>
      <c r="BA19" s="19">
        <v>12</v>
      </c>
      <c r="BB19" s="19">
        <v>9</v>
      </c>
      <c r="BC19" s="52">
        <f t="shared" si="13"/>
        <v>100</v>
      </c>
      <c r="BD19" s="19">
        <v>9</v>
      </c>
      <c r="BE19" s="51">
        <f t="shared" si="7"/>
        <v>4.6632124352331603</v>
      </c>
      <c r="BF19" s="19">
        <v>9</v>
      </c>
      <c r="BG19" s="51">
        <f t="shared" si="8"/>
        <v>4.6632124352331603</v>
      </c>
      <c r="BH19" s="19">
        <v>0</v>
      </c>
      <c r="BI19" s="51">
        <f t="shared" si="14"/>
        <v>0</v>
      </c>
      <c r="BJ19" s="19">
        <v>7</v>
      </c>
      <c r="BK19" s="19">
        <v>3</v>
      </c>
      <c r="BL19" s="33">
        <f t="shared" si="9"/>
        <v>70</v>
      </c>
      <c r="BM19" s="19">
        <v>2</v>
      </c>
      <c r="BN19" s="19">
        <v>8</v>
      </c>
      <c r="BO19" s="33">
        <f t="shared" si="10"/>
        <v>20</v>
      </c>
      <c r="BP19" s="19">
        <v>0</v>
      </c>
      <c r="BQ19" s="51">
        <f t="shared" si="15"/>
        <v>0</v>
      </c>
    </row>
    <row r="20" spans="1:69" x14ac:dyDescent="0.25">
      <c r="A20" s="72" t="s">
        <v>207</v>
      </c>
      <c r="B20" s="72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>
        <v>24</v>
      </c>
      <c r="AD20" s="19">
        <v>482</v>
      </c>
      <c r="AE20" s="19">
        <v>15</v>
      </c>
      <c r="AF20" s="19">
        <v>9</v>
      </c>
      <c r="AG20" s="34">
        <f t="shared" si="1"/>
        <v>37.5</v>
      </c>
      <c r="AH20" s="19">
        <v>1</v>
      </c>
      <c r="AI20" s="19">
        <v>23</v>
      </c>
      <c r="AJ20" s="53">
        <f t="shared" si="11"/>
        <v>95.833333333333329</v>
      </c>
      <c r="AK20" s="19">
        <v>29</v>
      </c>
      <c r="AL20" s="51">
        <f t="shared" si="2"/>
        <v>6.0165975103734439</v>
      </c>
      <c r="AM20" s="19">
        <v>147</v>
      </c>
      <c r="AN20" s="51">
        <f t="shared" si="3"/>
        <v>30.497925311203318</v>
      </c>
      <c r="AO20" s="19">
        <v>442</v>
      </c>
      <c r="AP20" s="51">
        <f t="shared" si="4"/>
        <v>91.701244813278009</v>
      </c>
      <c r="AQ20" s="19">
        <v>22</v>
      </c>
      <c r="AR20" s="51">
        <f t="shared" si="0"/>
        <v>4.5643153526970952</v>
      </c>
      <c r="AS20" s="19">
        <v>175</v>
      </c>
      <c r="AT20" s="51">
        <f t="shared" si="5"/>
        <v>36.307053941908713</v>
      </c>
      <c r="AU20" s="19">
        <v>23</v>
      </c>
      <c r="AV20" s="19">
        <v>1</v>
      </c>
      <c r="AW20" s="53">
        <f t="shared" si="12"/>
        <v>95.833333333333329</v>
      </c>
      <c r="AX20" s="19">
        <v>349</v>
      </c>
      <c r="AY20" s="51">
        <f t="shared" si="6"/>
        <v>72.406639004149383</v>
      </c>
      <c r="AZ20" s="19"/>
      <c r="BA20" s="19">
        <v>29</v>
      </c>
      <c r="BB20" s="19">
        <v>28</v>
      </c>
      <c r="BC20" s="52">
        <f t="shared" si="13"/>
        <v>96.551724137931032</v>
      </c>
      <c r="BD20" s="19">
        <v>22</v>
      </c>
      <c r="BE20" s="51">
        <f t="shared" si="7"/>
        <v>4.5643153526970952</v>
      </c>
      <c r="BF20" s="19">
        <v>23</v>
      </c>
      <c r="BG20" s="51">
        <f t="shared" si="8"/>
        <v>4.7717842323651452</v>
      </c>
      <c r="BH20" s="19">
        <v>0</v>
      </c>
      <c r="BI20" s="51">
        <f t="shared" si="14"/>
        <v>0</v>
      </c>
      <c r="BJ20" s="19">
        <v>9</v>
      </c>
      <c r="BK20" s="19">
        <v>15</v>
      </c>
      <c r="BL20" s="33">
        <f t="shared" si="9"/>
        <v>37.5</v>
      </c>
      <c r="BM20" s="19">
        <v>6</v>
      </c>
      <c r="BN20" s="19">
        <v>18</v>
      </c>
      <c r="BO20" s="33">
        <f t="shared" si="10"/>
        <v>25</v>
      </c>
      <c r="BP20" s="19">
        <v>17</v>
      </c>
      <c r="BQ20" s="51">
        <f t="shared" si="15"/>
        <v>58.620689655172413</v>
      </c>
    </row>
    <row r="21" spans="1:69" x14ac:dyDescent="0.25">
      <c r="A21" s="72" t="s">
        <v>208</v>
      </c>
      <c r="B21" s="72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>
        <v>43</v>
      </c>
      <c r="AD21" s="19">
        <v>2201</v>
      </c>
      <c r="AE21" s="19">
        <v>22</v>
      </c>
      <c r="AF21" s="19">
        <v>21</v>
      </c>
      <c r="AG21" s="34">
        <f t="shared" si="1"/>
        <v>48.837209302325583</v>
      </c>
      <c r="AH21" s="19">
        <v>1</v>
      </c>
      <c r="AI21" s="19">
        <v>42</v>
      </c>
      <c r="AJ21" s="53">
        <f t="shared" si="11"/>
        <v>97.674418604651166</v>
      </c>
      <c r="AK21" s="19">
        <v>302</v>
      </c>
      <c r="AL21" s="51">
        <f t="shared" si="2"/>
        <v>13.72103589277601</v>
      </c>
      <c r="AM21" s="19">
        <v>347</v>
      </c>
      <c r="AN21" s="51">
        <f t="shared" si="3"/>
        <v>15.765561108587006</v>
      </c>
      <c r="AO21" s="19">
        <v>2184</v>
      </c>
      <c r="AP21" s="51">
        <f t="shared" si="4"/>
        <v>99.227623807360288</v>
      </c>
      <c r="AQ21" s="19">
        <v>165</v>
      </c>
      <c r="AR21" s="51">
        <f t="shared" si="0"/>
        <v>7.496592457973648</v>
      </c>
      <c r="AS21" s="19">
        <v>1070</v>
      </c>
      <c r="AT21" s="51">
        <f t="shared" si="5"/>
        <v>48.614266242616992</v>
      </c>
      <c r="AU21" s="19">
        <v>43</v>
      </c>
      <c r="AV21" s="19">
        <v>0</v>
      </c>
      <c r="AW21" s="53">
        <f t="shared" si="12"/>
        <v>100</v>
      </c>
      <c r="AX21" s="19">
        <v>1183</v>
      </c>
      <c r="AY21" s="51">
        <f t="shared" si="6"/>
        <v>53.748296228986824</v>
      </c>
      <c r="AZ21" s="19"/>
      <c r="BA21" s="19">
        <v>25</v>
      </c>
      <c r="BB21" s="19">
        <v>261</v>
      </c>
      <c r="BC21" s="52">
        <f t="shared" si="13"/>
        <v>86.423841059602651</v>
      </c>
      <c r="BD21" s="19">
        <v>227</v>
      </c>
      <c r="BE21" s="51">
        <f t="shared" si="7"/>
        <v>10.313493866424352</v>
      </c>
      <c r="BF21" s="19">
        <v>239</v>
      </c>
      <c r="BG21" s="51">
        <f t="shared" si="8"/>
        <v>10.858700590640618</v>
      </c>
      <c r="BH21" s="19">
        <v>39</v>
      </c>
      <c r="BI21" s="51">
        <f t="shared" si="14"/>
        <v>12.913907284768213</v>
      </c>
      <c r="BJ21" s="19">
        <v>39</v>
      </c>
      <c r="BK21" s="19">
        <v>4</v>
      </c>
      <c r="BL21" s="33">
        <f t="shared" si="9"/>
        <v>90.697674418604649</v>
      </c>
      <c r="BM21" s="19">
        <v>7</v>
      </c>
      <c r="BN21" s="19">
        <v>36</v>
      </c>
      <c r="BO21" s="33">
        <f t="shared" si="10"/>
        <v>16.279069767441861</v>
      </c>
      <c r="BP21" s="19">
        <v>132</v>
      </c>
      <c r="BQ21" s="51">
        <f t="shared" si="15"/>
        <v>43.70860927152318</v>
      </c>
    </row>
    <row r="22" spans="1:69" x14ac:dyDescent="0.25">
      <c r="A22" s="72" t="s">
        <v>209</v>
      </c>
      <c r="B22" s="72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>
        <v>22</v>
      </c>
      <c r="AD22" s="19">
        <v>417</v>
      </c>
      <c r="AE22" s="19">
        <v>10</v>
      </c>
      <c r="AF22" s="19">
        <v>12</v>
      </c>
      <c r="AG22" s="34">
        <f t="shared" si="1"/>
        <v>54.545454545454547</v>
      </c>
      <c r="AH22" s="19">
        <v>3</v>
      </c>
      <c r="AI22" s="19">
        <v>19</v>
      </c>
      <c r="AJ22" s="53">
        <f t="shared" si="11"/>
        <v>86.36363636363636</v>
      </c>
      <c r="AK22" s="19">
        <v>69</v>
      </c>
      <c r="AL22" s="51">
        <f t="shared" si="2"/>
        <v>16.546762589928058</v>
      </c>
      <c r="AM22" s="19">
        <v>86</v>
      </c>
      <c r="AN22" s="51">
        <f t="shared" si="3"/>
        <v>20.623501199040767</v>
      </c>
      <c r="AO22" s="19">
        <v>383</v>
      </c>
      <c r="AP22" s="51">
        <f t="shared" si="4"/>
        <v>91.846522781774581</v>
      </c>
      <c r="AQ22" s="19">
        <v>3</v>
      </c>
      <c r="AR22" s="51">
        <f t="shared" si="0"/>
        <v>0.71942446043165464</v>
      </c>
      <c r="AS22" s="19">
        <v>129</v>
      </c>
      <c r="AT22" s="51">
        <f t="shared" si="5"/>
        <v>30.935251798561151</v>
      </c>
      <c r="AU22" s="19">
        <v>20</v>
      </c>
      <c r="AV22" s="19">
        <v>2</v>
      </c>
      <c r="AW22" s="53">
        <f t="shared" si="12"/>
        <v>90.909090909090907</v>
      </c>
      <c r="AX22" s="19">
        <v>354</v>
      </c>
      <c r="AY22" s="51">
        <f t="shared" si="6"/>
        <v>84.892086330935257</v>
      </c>
      <c r="AZ22" s="19"/>
      <c r="BA22" s="19">
        <v>25</v>
      </c>
      <c r="BB22" s="19">
        <v>70</v>
      </c>
      <c r="BC22" s="52">
        <f t="shared" si="13"/>
        <v>101.44927536231884</v>
      </c>
      <c r="BD22" s="19">
        <v>64</v>
      </c>
      <c r="BE22" s="51">
        <f t="shared" si="7"/>
        <v>15.347721822541967</v>
      </c>
      <c r="BF22" s="19">
        <v>65</v>
      </c>
      <c r="BG22" s="51">
        <f t="shared" si="8"/>
        <v>15.587529976019185</v>
      </c>
      <c r="BH22" s="19">
        <v>3</v>
      </c>
      <c r="BI22" s="51">
        <f t="shared" si="14"/>
        <v>4.3478260869565215</v>
      </c>
      <c r="BJ22" s="19">
        <v>20</v>
      </c>
      <c r="BK22" s="19">
        <v>2</v>
      </c>
      <c r="BL22" s="33">
        <f t="shared" si="9"/>
        <v>90.909090909090907</v>
      </c>
      <c r="BM22" s="19">
        <v>2</v>
      </c>
      <c r="BN22" s="19">
        <v>20</v>
      </c>
      <c r="BO22" s="33">
        <f t="shared" si="10"/>
        <v>9.0909090909090917</v>
      </c>
      <c r="BP22" s="19">
        <v>37</v>
      </c>
      <c r="BQ22" s="51">
        <f t="shared" si="15"/>
        <v>53.623188405797102</v>
      </c>
    </row>
    <row r="23" spans="1:69" x14ac:dyDescent="0.25">
      <c r="A23" s="72" t="s">
        <v>210</v>
      </c>
      <c r="B23" s="72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>
        <v>10</v>
      </c>
      <c r="AD23" s="19">
        <v>138</v>
      </c>
      <c r="AE23" s="19">
        <v>4</v>
      </c>
      <c r="AF23" s="19">
        <v>6</v>
      </c>
      <c r="AG23" s="34">
        <f t="shared" si="1"/>
        <v>60</v>
      </c>
      <c r="AH23" s="19">
        <v>1</v>
      </c>
      <c r="AI23" s="19">
        <v>9</v>
      </c>
      <c r="AJ23" s="53">
        <f t="shared" si="11"/>
        <v>90</v>
      </c>
      <c r="AK23" s="19">
        <v>4</v>
      </c>
      <c r="AL23" s="51">
        <f t="shared" si="2"/>
        <v>2.8985507246376812</v>
      </c>
      <c r="AM23" s="19">
        <v>34</v>
      </c>
      <c r="AN23" s="51">
        <f t="shared" si="3"/>
        <v>24.637681159420289</v>
      </c>
      <c r="AO23" s="19">
        <v>126</v>
      </c>
      <c r="AP23" s="51">
        <f t="shared" si="4"/>
        <v>91.304347826086953</v>
      </c>
      <c r="AQ23" s="19">
        <v>2</v>
      </c>
      <c r="AR23" s="51">
        <f t="shared" si="0"/>
        <v>1.4492753623188406</v>
      </c>
      <c r="AS23" s="19">
        <v>64</v>
      </c>
      <c r="AT23" s="51">
        <f t="shared" si="5"/>
        <v>46.376811594202898</v>
      </c>
      <c r="AU23" s="19">
        <v>10</v>
      </c>
      <c r="AV23" s="19">
        <v>0</v>
      </c>
      <c r="AW23" s="53">
        <f t="shared" si="12"/>
        <v>100</v>
      </c>
      <c r="AX23" s="19">
        <v>130</v>
      </c>
      <c r="AY23" s="51">
        <f t="shared" si="6"/>
        <v>94.20289855072464</v>
      </c>
      <c r="AZ23" s="19"/>
      <c r="BA23" s="19">
        <v>14</v>
      </c>
      <c r="BB23" s="19">
        <v>4</v>
      </c>
      <c r="BC23" s="52">
        <f t="shared" si="13"/>
        <v>100</v>
      </c>
      <c r="BD23" s="19">
        <v>9</v>
      </c>
      <c r="BE23" s="51">
        <f t="shared" si="7"/>
        <v>6.5217391304347823</v>
      </c>
      <c r="BF23" s="19">
        <v>16</v>
      </c>
      <c r="BG23" s="51">
        <f t="shared" si="8"/>
        <v>11.594202898550725</v>
      </c>
      <c r="BH23" s="19">
        <v>1</v>
      </c>
      <c r="BI23" s="51">
        <f t="shared" si="14"/>
        <v>25</v>
      </c>
      <c r="BJ23" s="19">
        <v>4</v>
      </c>
      <c r="BK23" s="19">
        <v>6</v>
      </c>
      <c r="BL23" s="33">
        <f t="shared" si="9"/>
        <v>40</v>
      </c>
      <c r="BM23" s="19">
        <v>0</v>
      </c>
      <c r="BN23" s="19">
        <v>10</v>
      </c>
      <c r="BO23" s="33">
        <f t="shared" si="10"/>
        <v>0</v>
      </c>
      <c r="BP23" s="19">
        <v>2</v>
      </c>
      <c r="BQ23" s="51">
        <f t="shared" si="15"/>
        <v>50</v>
      </c>
    </row>
    <row r="24" spans="1:69" x14ac:dyDescent="0.25">
      <c r="A24" s="72" t="s">
        <v>211</v>
      </c>
      <c r="B24" s="72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>
        <v>6</v>
      </c>
      <c r="AD24" s="19">
        <v>74</v>
      </c>
      <c r="AE24" s="19">
        <v>2</v>
      </c>
      <c r="AF24" s="19">
        <v>4</v>
      </c>
      <c r="AG24" s="34">
        <f t="shared" si="1"/>
        <v>66.666666666666671</v>
      </c>
      <c r="AH24" s="19">
        <v>0</v>
      </c>
      <c r="AI24" s="19">
        <v>6</v>
      </c>
      <c r="AJ24" s="53">
        <f t="shared" si="11"/>
        <v>100</v>
      </c>
      <c r="AK24" s="19">
        <v>5</v>
      </c>
      <c r="AL24" s="51">
        <f t="shared" si="2"/>
        <v>6.756756756756757</v>
      </c>
      <c r="AM24" s="19">
        <v>40</v>
      </c>
      <c r="AN24" s="51">
        <f t="shared" si="3"/>
        <v>54.054054054054056</v>
      </c>
      <c r="AO24" s="19">
        <v>56</v>
      </c>
      <c r="AP24" s="51">
        <f t="shared" si="4"/>
        <v>75.675675675675677</v>
      </c>
      <c r="AQ24" s="19">
        <v>0</v>
      </c>
      <c r="AR24" s="51">
        <f t="shared" si="0"/>
        <v>0</v>
      </c>
      <c r="AS24" s="19">
        <v>22</v>
      </c>
      <c r="AT24" s="51">
        <f t="shared" si="5"/>
        <v>29.72972972972973</v>
      </c>
      <c r="AU24" s="19">
        <v>6</v>
      </c>
      <c r="AV24" s="19">
        <v>0</v>
      </c>
      <c r="AW24" s="53">
        <f t="shared" si="12"/>
        <v>100</v>
      </c>
      <c r="AX24" s="19">
        <v>57</v>
      </c>
      <c r="AY24" s="51">
        <f t="shared" si="6"/>
        <v>77.027027027027032</v>
      </c>
      <c r="AZ24" s="19"/>
      <c r="BA24" s="19">
        <v>10</v>
      </c>
      <c r="BB24" s="19">
        <v>5</v>
      </c>
      <c r="BC24" s="52">
        <f t="shared" si="13"/>
        <v>100</v>
      </c>
      <c r="BD24" s="19">
        <v>7</v>
      </c>
      <c r="BE24" s="51">
        <f t="shared" si="7"/>
        <v>9.4594594594594597</v>
      </c>
      <c r="BF24" s="19">
        <v>6</v>
      </c>
      <c r="BG24" s="51">
        <f t="shared" si="8"/>
        <v>8.1081081081081088</v>
      </c>
      <c r="BH24" s="19">
        <v>0</v>
      </c>
      <c r="BI24" s="51">
        <f t="shared" si="14"/>
        <v>0</v>
      </c>
      <c r="BJ24" s="19">
        <v>3</v>
      </c>
      <c r="BK24" s="19">
        <v>3</v>
      </c>
      <c r="BL24" s="33">
        <f t="shared" si="9"/>
        <v>50</v>
      </c>
      <c r="BM24" s="19">
        <v>0</v>
      </c>
      <c r="BN24" s="19">
        <v>6</v>
      </c>
      <c r="BO24" s="33">
        <f t="shared" si="10"/>
        <v>0</v>
      </c>
      <c r="BP24" s="19">
        <v>3</v>
      </c>
      <c r="BQ24" s="51">
        <f t="shared" si="15"/>
        <v>60</v>
      </c>
    </row>
    <row r="25" spans="1:69" x14ac:dyDescent="0.25">
      <c r="A25" s="72" t="s">
        <v>212</v>
      </c>
      <c r="B25" s="72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>
        <v>4</v>
      </c>
      <c r="AD25" s="19">
        <v>78</v>
      </c>
      <c r="AE25" s="19">
        <v>3</v>
      </c>
      <c r="AF25" s="19">
        <v>1</v>
      </c>
      <c r="AG25" s="34">
        <f t="shared" si="1"/>
        <v>25</v>
      </c>
      <c r="AH25" s="19">
        <v>0</v>
      </c>
      <c r="AI25" s="19">
        <v>4</v>
      </c>
      <c r="AJ25" s="53">
        <f t="shared" si="11"/>
        <v>100</v>
      </c>
      <c r="AK25" s="19">
        <v>3</v>
      </c>
      <c r="AL25" s="51">
        <f t="shared" si="2"/>
        <v>3.8461538461538463</v>
      </c>
      <c r="AM25" s="19">
        <v>19</v>
      </c>
      <c r="AN25" s="51">
        <f t="shared" si="3"/>
        <v>24.358974358974358</v>
      </c>
      <c r="AO25" s="19">
        <v>63</v>
      </c>
      <c r="AP25" s="51">
        <f t="shared" si="4"/>
        <v>80.769230769230774</v>
      </c>
      <c r="AQ25" s="19">
        <v>0</v>
      </c>
      <c r="AR25" s="51">
        <f t="shared" si="0"/>
        <v>0</v>
      </c>
      <c r="AS25" s="19">
        <v>11</v>
      </c>
      <c r="AT25" s="51">
        <f t="shared" si="5"/>
        <v>14.102564102564102</v>
      </c>
      <c r="AU25" s="19">
        <v>4</v>
      </c>
      <c r="AV25" s="19">
        <v>0</v>
      </c>
      <c r="AW25" s="53">
        <f t="shared" si="12"/>
        <v>100</v>
      </c>
      <c r="AX25" s="19">
        <v>62</v>
      </c>
      <c r="AY25" s="51">
        <f t="shared" si="6"/>
        <v>79.487179487179489</v>
      </c>
      <c r="AZ25" s="19"/>
      <c r="BA25" s="19">
        <v>8</v>
      </c>
      <c r="BB25" s="19">
        <v>2</v>
      </c>
      <c r="BC25" s="52">
        <f t="shared" si="13"/>
        <v>66.666666666666671</v>
      </c>
      <c r="BD25" s="19">
        <v>1</v>
      </c>
      <c r="BE25" s="51">
        <f t="shared" si="7"/>
        <v>1.2820512820512822</v>
      </c>
      <c r="BF25" s="19">
        <v>1</v>
      </c>
      <c r="BG25" s="51">
        <f t="shared" si="8"/>
        <v>1.2820512820512822</v>
      </c>
      <c r="BH25" s="19">
        <v>0</v>
      </c>
      <c r="BI25" s="51">
        <f t="shared" si="14"/>
        <v>0</v>
      </c>
      <c r="BJ25" s="19">
        <v>0</v>
      </c>
      <c r="BK25" s="19">
        <v>4</v>
      </c>
      <c r="BL25" s="33">
        <f t="shared" si="9"/>
        <v>0</v>
      </c>
      <c r="BM25" s="19">
        <v>1</v>
      </c>
      <c r="BN25" s="19">
        <v>3</v>
      </c>
      <c r="BO25" s="33">
        <f t="shared" si="10"/>
        <v>25</v>
      </c>
      <c r="BP25" s="19">
        <v>0</v>
      </c>
      <c r="BQ25" s="51">
        <f t="shared" si="15"/>
        <v>0</v>
      </c>
    </row>
    <row r="26" spans="1:69" x14ac:dyDescent="0.25">
      <c r="A26" s="72" t="s">
        <v>213</v>
      </c>
      <c r="B26" s="72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>
        <v>5</v>
      </c>
      <c r="AD26" s="19">
        <v>82</v>
      </c>
      <c r="AE26" s="19">
        <v>1</v>
      </c>
      <c r="AF26" s="19">
        <v>4</v>
      </c>
      <c r="AG26" s="34">
        <f t="shared" si="1"/>
        <v>80</v>
      </c>
      <c r="AH26" s="19">
        <v>0</v>
      </c>
      <c r="AI26" s="19">
        <v>5</v>
      </c>
      <c r="AJ26" s="53">
        <f t="shared" si="11"/>
        <v>100</v>
      </c>
      <c r="AK26" s="19">
        <v>1</v>
      </c>
      <c r="AL26" s="51">
        <f t="shared" si="2"/>
        <v>1.2195121951219512</v>
      </c>
      <c r="AM26" s="19">
        <v>15</v>
      </c>
      <c r="AN26" s="51">
        <f t="shared" si="3"/>
        <v>18.292682926829269</v>
      </c>
      <c r="AO26" s="19">
        <v>75</v>
      </c>
      <c r="AP26" s="51">
        <f t="shared" si="4"/>
        <v>91.463414634146346</v>
      </c>
      <c r="AQ26" s="19">
        <v>0</v>
      </c>
      <c r="AR26" s="51">
        <f t="shared" si="0"/>
        <v>0</v>
      </c>
      <c r="AS26" s="19">
        <v>34</v>
      </c>
      <c r="AT26" s="51">
        <f t="shared" si="5"/>
        <v>41.463414634146339</v>
      </c>
      <c r="AU26" s="19">
        <v>5</v>
      </c>
      <c r="AV26" s="19">
        <v>0</v>
      </c>
      <c r="AW26" s="53">
        <f t="shared" si="12"/>
        <v>100</v>
      </c>
      <c r="AX26" s="19">
        <v>58</v>
      </c>
      <c r="AY26" s="51">
        <f t="shared" si="6"/>
        <v>70.731707317073173</v>
      </c>
      <c r="AZ26" s="19"/>
      <c r="BA26" s="19">
        <v>7</v>
      </c>
      <c r="BB26" s="19">
        <v>1</v>
      </c>
      <c r="BC26" s="52">
        <f t="shared" si="13"/>
        <v>100</v>
      </c>
      <c r="BD26" s="19">
        <v>7</v>
      </c>
      <c r="BE26" s="51">
        <f t="shared" si="7"/>
        <v>8.536585365853659</v>
      </c>
      <c r="BF26" s="19">
        <v>7</v>
      </c>
      <c r="BG26" s="51">
        <f t="shared" si="8"/>
        <v>8.536585365853659</v>
      </c>
      <c r="BH26" s="19">
        <v>0</v>
      </c>
      <c r="BI26" s="51">
        <f t="shared" si="14"/>
        <v>0</v>
      </c>
      <c r="BJ26" s="19">
        <v>3</v>
      </c>
      <c r="BK26" s="19">
        <v>2</v>
      </c>
      <c r="BL26" s="33">
        <f t="shared" si="9"/>
        <v>60</v>
      </c>
      <c r="BM26" s="19">
        <v>0</v>
      </c>
      <c r="BN26" s="19">
        <v>5</v>
      </c>
      <c r="BO26" s="33">
        <f t="shared" si="10"/>
        <v>0</v>
      </c>
      <c r="BP26" s="19">
        <v>1</v>
      </c>
      <c r="BQ26" s="51">
        <f t="shared" si="15"/>
        <v>100</v>
      </c>
    </row>
    <row r="27" spans="1:69" x14ac:dyDescent="0.25">
      <c r="A27" s="72" t="s">
        <v>214</v>
      </c>
      <c r="B27" s="72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>
        <v>8</v>
      </c>
      <c r="AD27" s="19">
        <v>137</v>
      </c>
      <c r="AE27" s="19">
        <v>6</v>
      </c>
      <c r="AF27" s="19">
        <v>2</v>
      </c>
      <c r="AG27" s="34">
        <f t="shared" si="1"/>
        <v>25</v>
      </c>
      <c r="AH27" s="19">
        <v>1</v>
      </c>
      <c r="AI27" s="19">
        <v>7</v>
      </c>
      <c r="AJ27" s="53">
        <f t="shared" si="11"/>
        <v>87.5</v>
      </c>
      <c r="AK27" s="19">
        <v>13</v>
      </c>
      <c r="AL27" s="51">
        <f t="shared" si="2"/>
        <v>9.4890510948905114</v>
      </c>
      <c r="AM27" s="19">
        <v>53</v>
      </c>
      <c r="AN27" s="51">
        <f t="shared" si="3"/>
        <v>38.686131386861312</v>
      </c>
      <c r="AO27" s="19">
        <v>105</v>
      </c>
      <c r="AP27" s="51">
        <f t="shared" si="4"/>
        <v>76.642335766423358</v>
      </c>
      <c r="AQ27" s="19">
        <v>8</v>
      </c>
      <c r="AR27" s="51">
        <f t="shared" si="0"/>
        <v>5.8394160583941606</v>
      </c>
      <c r="AS27" s="19">
        <v>30</v>
      </c>
      <c r="AT27" s="51">
        <f t="shared" si="5"/>
        <v>21.897810218978101</v>
      </c>
      <c r="AU27" s="19">
        <v>8</v>
      </c>
      <c r="AV27" s="19">
        <v>0</v>
      </c>
      <c r="AW27" s="53">
        <f t="shared" si="12"/>
        <v>100</v>
      </c>
      <c r="AX27" s="19">
        <v>127</v>
      </c>
      <c r="AY27" s="51">
        <f t="shared" si="6"/>
        <v>92.700729927007302</v>
      </c>
      <c r="AZ27" s="19"/>
      <c r="BA27" s="19">
        <v>12</v>
      </c>
      <c r="BB27" s="19">
        <v>13</v>
      </c>
      <c r="BC27" s="52">
        <f t="shared" si="13"/>
        <v>100</v>
      </c>
      <c r="BD27" s="19">
        <v>31</v>
      </c>
      <c r="BE27" s="51">
        <f t="shared" si="7"/>
        <v>22.627737226277372</v>
      </c>
      <c r="BF27" s="19">
        <v>16</v>
      </c>
      <c r="BG27" s="51">
        <f t="shared" si="8"/>
        <v>11.678832116788321</v>
      </c>
      <c r="BH27" s="19">
        <v>2</v>
      </c>
      <c r="BI27" s="51">
        <f t="shared" si="14"/>
        <v>15.384615384615385</v>
      </c>
      <c r="BJ27" s="19">
        <v>8</v>
      </c>
      <c r="BK27" s="19">
        <v>0</v>
      </c>
      <c r="BL27" s="33">
        <f t="shared" si="9"/>
        <v>100</v>
      </c>
      <c r="BM27" s="19">
        <v>1</v>
      </c>
      <c r="BN27" s="19">
        <v>7</v>
      </c>
      <c r="BO27" s="33">
        <f t="shared" si="10"/>
        <v>12.5</v>
      </c>
      <c r="BP27" s="19">
        <v>1</v>
      </c>
      <c r="BQ27" s="51">
        <f t="shared" si="15"/>
        <v>7.6923076923076925</v>
      </c>
    </row>
    <row r="28" spans="1:69" x14ac:dyDescent="0.25">
      <c r="A28" s="72" t="s">
        <v>215</v>
      </c>
      <c r="B28" s="72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>
        <v>7</v>
      </c>
      <c r="AD28" s="19">
        <v>119</v>
      </c>
      <c r="AE28" s="19">
        <v>1</v>
      </c>
      <c r="AF28" s="19">
        <v>6</v>
      </c>
      <c r="AG28" s="34">
        <f t="shared" si="1"/>
        <v>85.714285714285708</v>
      </c>
      <c r="AH28" s="19">
        <v>0</v>
      </c>
      <c r="AI28" s="19">
        <v>7</v>
      </c>
      <c r="AJ28" s="53">
        <f t="shared" si="11"/>
        <v>100</v>
      </c>
      <c r="AK28" s="19">
        <v>1</v>
      </c>
      <c r="AL28" s="51">
        <f t="shared" si="2"/>
        <v>0.84033613445378152</v>
      </c>
      <c r="AM28" s="19">
        <v>30</v>
      </c>
      <c r="AN28" s="51">
        <f t="shared" si="3"/>
        <v>25.210084033613445</v>
      </c>
      <c r="AO28" s="19">
        <v>111</v>
      </c>
      <c r="AP28" s="51">
        <f t="shared" si="4"/>
        <v>93.277310924369743</v>
      </c>
      <c r="AQ28" s="19">
        <v>0</v>
      </c>
      <c r="AR28" s="51">
        <f t="shared" si="0"/>
        <v>0</v>
      </c>
      <c r="AS28" s="19">
        <v>34</v>
      </c>
      <c r="AT28" s="51">
        <f t="shared" si="5"/>
        <v>28.571428571428573</v>
      </c>
      <c r="AU28" s="19">
        <v>7</v>
      </c>
      <c r="AV28" s="19">
        <v>0</v>
      </c>
      <c r="AW28" s="53">
        <f t="shared" si="12"/>
        <v>100</v>
      </c>
      <c r="AX28" s="19">
        <v>114</v>
      </c>
      <c r="AY28" s="51">
        <f t="shared" si="6"/>
        <v>95.798319327731093</v>
      </c>
      <c r="AZ28" s="19"/>
      <c r="BA28" s="19">
        <v>19</v>
      </c>
      <c r="BB28" s="19">
        <v>4</v>
      </c>
      <c r="BC28" s="52">
        <f t="shared" si="13"/>
        <v>400</v>
      </c>
      <c r="BD28" s="19">
        <v>4</v>
      </c>
      <c r="BE28" s="51">
        <f t="shared" si="7"/>
        <v>3.3613445378151261</v>
      </c>
      <c r="BF28" s="19">
        <v>4</v>
      </c>
      <c r="BG28" s="51">
        <f t="shared" si="8"/>
        <v>3.3613445378151261</v>
      </c>
      <c r="BH28" s="19">
        <v>0</v>
      </c>
      <c r="BI28" s="51">
        <f t="shared" si="14"/>
        <v>0</v>
      </c>
      <c r="BJ28" s="19">
        <v>3</v>
      </c>
      <c r="BK28" s="19">
        <v>4</v>
      </c>
      <c r="BL28" s="33">
        <f t="shared" si="9"/>
        <v>42.857142857142854</v>
      </c>
      <c r="BM28" s="19">
        <v>0</v>
      </c>
      <c r="BN28" s="19">
        <v>7</v>
      </c>
      <c r="BO28" s="33">
        <f t="shared" si="10"/>
        <v>0</v>
      </c>
      <c r="BP28" s="19">
        <v>2</v>
      </c>
      <c r="BQ28" s="54">
        <f t="shared" si="15"/>
        <v>200</v>
      </c>
    </row>
    <row r="29" spans="1:69" x14ac:dyDescent="0.25">
      <c r="A29" s="72" t="s">
        <v>216</v>
      </c>
      <c r="B29" s="72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>
        <v>18</v>
      </c>
      <c r="AD29" s="19">
        <v>397</v>
      </c>
      <c r="AE29" s="19">
        <v>5</v>
      </c>
      <c r="AF29" s="19">
        <v>13</v>
      </c>
      <c r="AG29" s="34">
        <f t="shared" si="1"/>
        <v>72.222222222222229</v>
      </c>
      <c r="AH29" s="19">
        <v>2</v>
      </c>
      <c r="AI29" s="19">
        <v>16</v>
      </c>
      <c r="AJ29" s="53">
        <f t="shared" si="11"/>
        <v>88.888888888888886</v>
      </c>
      <c r="AK29" s="19">
        <v>25</v>
      </c>
      <c r="AL29" s="51">
        <f t="shared" si="2"/>
        <v>6.2972292191435768</v>
      </c>
      <c r="AM29" s="19">
        <v>57</v>
      </c>
      <c r="AN29" s="51">
        <f t="shared" si="3"/>
        <v>14.357682619647354</v>
      </c>
      <c r="AO29" s="19">
        <v>316</v>
      </c>
      <c r="AP29" s="51">
        <f t="shared" si="4"/>
        <v>79.596977329974806</v>
      </c>
      <c r="AQ29" s="19">
        <v>15</v>
      </c>
      <c r="AR29" s="51">
        <f t="shared" si="0"/>
        <v>3.7783375314861463</v>
      </c>
      <c r="AS29" s="19">
        <v>200</v>
      </c>
      <c r="AT29" s="51">
        <f t="shared" si="5"/>
        <v>50.377833753148614</v>
      </c>
      <c r="AU29" s="19">
        <v>18</v>
      </c>
      <c r="AV29" s="19">
        <v>0</v>
      </c>
      <c r="AW29" s="53">
        <f t="shared" si="12"/>
        <v>100</v>
      </c>
      <c r="AX29" s="19">
        <v>318</v>
      </c>
      <c r="AY29" s="51">
        <f t="shared" si="6"/>
        <v>80.100755667506292</v>
      </c>
      <c r="AZ29" s="19"/>
      <c r="BA29" s="19">
        <v>22</v>
      </c>
      <c r="BB29" s="19">
        <v>27</v>
      </c>
      <c r="BC29" s="52">
        <f t="shared" si="13"/>
        <v>108</v>
      </c>
      <c r="BD29" s="19">
        <v>34</v>
      </c>
      <c r="BE29" s="51">
        <f t="shared" si="7"/>
        <v>8.5642317380352644</v>
      </c>
      <c r="BF29" s="19">
        <v>30</v>
      </c>
      <c r="BG29" s="51">
        <f t="shared" si="8"/>
        <v>7.5566750629722925</v>
      </c>
      <c r="BH29" s="19">
        <v>4</v>
      </c>
      <c r="BI29" s="51">
        <f t="shared" si="14"/>
        <v>16</v>
      </c>
      <c r="BJ29" s="19">
        <v>17</v>
      </c>
      <c r="BK29" s="19">
        <v>1</v>
      </c>
      <c r="BL29" s="33">
        <f t="shared" si="9"/>
        <v>94.444444444444443</v>
      </c>
      <c r="BM29" s="19">
        <v>6</v>
      </c>
      <c r="BN29" s="19">
        <v>12</v>
      </c>
      <c r="BO29" s="33">
        <f t="shared" si="10"/>
        <v>33.333333333333336</v>
      </c>
      <c r="BP29" s="19">
        <v>19</v>
      </c>
      <c r="BQ29" s="51">
        <f t="shared" si="15"/>
        <v>76</v>
      </c>
    </row>
    <row r="30" spans="1:69" x14ac:dyDescent="0.25">
      <c r="A30" s="72" t="s">
        <v>217</v>
      </c>
      <c r="B30" s="72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>
        <v>6</v>
      </c>
      <c r="AD30" s="19">
        <v>188</v>
      </c>
      <c r="AE30" s="19">
        <v>2</v>
      </c>
      <c r="AF30" s="19">
        <v>4</v>
      </c>
      <c r="AG30" s="34">
        <f t="shared" si="1"/>
        <v>66.666666666666671</v>
      </c>
      <c r="AH30" s="19">
        <v>0</v>
      </c>
      <c r="AI30" s="19">
        <v>6</v>
      </c>
      <c r="AJ30" s="53">
        <f t="shared" si="11"/>
        <v>100</v>
      </c>
      <c r="AK30" s="19">
        <v>17</v>
      </c>
      <c r="AL30" s="51">
        <f t="shared" si="2"/>
        <v>9.0425531914893611</v>
      </c>
      <c r="AM30" s="19">
        <v>19</v>
      </c>
      <c r="AN30" s="51">
        <f t="shared" si="3"/>
        <v>10.106382978723405</v>
      </c>
      <c r="AO30" s="19">
        <v>184</v>
      </c>
      <c r="AP30" s="51">
        <f t="shared" si="4"/>
        <v>97.872340425531917</v>
      </c>
      <c r="AQ30" s="19">
        <v>1</v>
      </c>
      <c r="AR30" s="51">
        <f t="shared" si="0"/>
        <v>0.53191489361702127</v>
      </c>
      <c r="AS30" s="19">
        <v>81</v>
      </c>
      <c r="AT30" s="51">
        <f t="shared" si="5"/>
        <v>43.085106382978722</v>
      </c>
      <c r="AU30" s="19">
        <v>5</v>
      </c>
      <c r="AV30" s="19">
        <v>1</v>
      </c>
      <c r="AW30" s="53">
        <f t="shared" si="12"/>
        <v>83.333333333333329</v>
      </c>
      <c r="AX30" s="19">
        <v>134</v>
      </c>
      <c r="AY30" s="51">
        <f t="shared" si="6"/>
        <v>71.276595744680847</v>
      </c>
      <c r="AZ30" s="19"/>
      <c r="BA30" s="19">
        <v>18</v>
      </c>
      <c r="BB30" s="19">
        <v>16</v>
      </c>
      <c r="BC30" s="52">
        <f t="shared" si="13"/>
        <v>94.117647058823536</v>
      </c>
      <c r="BD30" s="19">
        <v>13</v>
      </c>
      <c r="BE30" s="51">
        <f t="shared" si="7"/>
        <v>6.9148936170212769</v>
      </c>
      <c r="BF30" s="19">
        <v>9</v>
      </c>
      <c r="BG30" s="51">
        <f t="shared" si="8"/>
        <v>4.7872340425531918</v>
      </c>
      <c r="BH30" s="19">
        <v>1</v>
      </c>
      <c r="BI30" s="51">
        <f t="shared" si="14"/>
        <v>5.882352941176471</v>
      </c>
      <c r="BJ30" s="19">
        <v>4</v>
      </c>
      <c r="BK30" s="19">
        <v>2</v>
      </c>
      <c r="BL30" s="33">
        <f t="shared" si="9"/>
        <v>66.666666666666671</v>
      </c>
      <c r="BM30" s="19">
        <v>1</v>
      </c>
      <c r="BN30" s="19">
        <v>5</v>
      </c>
      <c r="BO30" s="33">
        <f t="shared" si="10"/>
        <v>16.666666666666668</v>
      </c>
      <c r="BP30" s="19">
        <v>4</v>
      </c>
      <c r="BQ30" s="51">
        <f t="shared" si="15"/>
        <v>23.529411764705884</v>
      </c>
    </row>
    <row r="31" spans="1:69" s="44" customFormat="1" ht="15.75" x14ac:dyDescent="0.25">
      <c r="A31" s="55"/>
      <c r="B31" s="55"/>
      <c r="C31" s="55"/>
      <c r="D31" s="55"/>
      <c r="E31" s="55"/>
      <c r="F31" s="55"/>
      <c r="G31" s="55"/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55"/>
      <c r="S31" s="55"/>
      <c r="T31" s="55"/>
      <c r="U31" s="55"/>
      <c r="V31" s="55"/>
      <c r="W31" s="55"/>
      <c r="X31" s="55"/>
      <c r="Y31" s="55"/>
      <c r="Z31" s="55"/>
      <c r="AA31" s="55"/>
      <c r="AB31" s="55"/>
      <c r="AC31" s="55">
        <f t="shared" ref="AC31:AX31" si="16">SUM(AC3:AC30)</f>
        <v>341</v>
      </c>
      <c r="AD31" s="55">
        <f t="shared" si="16"/>
        <v>7931</v>
      </c>
      <c r="AE31" s="55">
        <f t="shared" si="16"/>
        <v>161</v>
      </c>
      <c r="AF31" s="55">
        <f t="shared" si="16"/>
        <v>180</v>
      </c>
      <c r="AG31" s="43">
        <f t="shared" si="1"/>
        <v>52.785923753665692</v>
      </c>
      <c r="AH31" s="55">
        <f t="shared" si="16"/>
        <v>27</v>
      </c>
      <c r="AI31" s="55">
        <f t="shared" si="16"/>
        <v>314</v>
      </c>
      <c r="AJ31" s="56">
        <f t="shared" si="11"/>
        <v>92.082111436950143</v>
      </c>
      <c r="AK31" s="55">
        <f t="shared" si="16"/>
        <v>658</v>
      </c>
      <c r="AL31" s="57">
        <f t="shared" si="2"/>
        <v>8.2965578111209179</v>
      </c>
      <c r="AM31" s="55">
        <f t="shared" si="16"/>
        <v>1750</v>
      </c>
      <c r="AN31" s="58">
        <f t="shared" si="3"/>
        <v>22.06531332744925</v>
      </c>
      <c r="AO31" s="55">
        <f t="shared" si="16"/>
        <v>7308</v>
      </c>
      <c r="AP31" s="58">
        <f t="shared" si="4"/>
        <v>92.144748455428072</v>
      </c>
      <c r="AQ31" s="55">
        <f t="shared" si="16"/>
        <v>393</v>
      </c>
      <c r="AR31" s="58">
        <f t="shared" si="0"/>
        <v>4.9552389358214599</v>
      </c>
      <c r="AS31" s="55">
        <f t="shared" si="16"/>
        <v>3101</v>
      </c>
      <c r="AT31" s="58">
        <f t="shared" si="5"/>
        <v>39.09973521624007</v>
      </c>
      <c r="AU31" s="55">
        <f t="shared" si="16"/>
        <v>327</v>
      </c>
      <c r="AV31" s="55">
        <f t="shared" si="16"/>
        <v>14</v>
      </c>
      <c r="AW31" s="56">
        <f t="shared" si="12"/>
        <v>95.894428152492665</v>
      </c>
      <c r="AX31" s="55">
        <f t="shared" si="16"/>
        <v>5652</v>
      </c>
      <c r="AY31" s="58">
        <f t="shared" si="6"/>
        <v>71.264657672424661</v>
      </c>
      <c r="AZ31" s="55"/>
      <c r="BA31" s="55">
        <v>479</v>
      </c>
      <c r="BB31" s="55">
        <f t="shared" ref="BB31:BP31" si="17">SUM(BB3:BB30)</f>
        <v>631</v>
      </c>
      <c r="BC31" s="59">
        <f t="shared" si="13"/>
        <v>95.896656534954403</v>
      </c>
      <c r="BD31" s="55">
        <f t="shared" si="17"/>
        <v>689</v>
      </c>
      <c r="BE31" s="58">
        <f t="shared" si="7"/>
        <v>8.6874290757785904</v>
      </c>
      <c r="BF31" s="55">
        <f t="shared" si="17"/>
        <v>647</v>
      </c>
      <c r="BG31" s="58">
        <f t="shared" si="8"/>
        <v>8.1578615559198084</v>
      </c>
      <c r="BH31" s="55">
        <f t="shared" si="17"/>
        <v>73</v>
      </c>
      <c r="BI31" s="58">
        <f t="shared" si="14"/>
        <v>11.094224924012158</v>
      </c>
      <c r="BJ31" s="55">
        <f t="shared" si="17"/>
        <v>211</v>
      </c>
      <c r="BK31" s="55">
        <f t="shared" si="17"/>
        <v>130</v>
      </c>
      <c r="BL31" s="42">
        <f t="shared" si="9"/>
        <v>61.876832844574778</v>
      </c>
      <c r="BM31" s="55">
        <f t="shared" si="17"/>
        <v>40</v>
      </c>
      <c r="BN31" s="55">
        <f t="shared" si="17"/>
        <v>301</v>
      </c>
      <c r="BO31" s="42">
        <f t="shared" si="10"/>
        <v>11.730205278592376</v>
      </c>
      <c r="BP31" s="55">
        <f t="shared" si="17"/>
        <v>300</v>
      </c>
      <c r="BQ31" s="58">
        <f t="shared" si="15"/>
        <v>45.59270516717325</v>
      </c>
    </row>
    <row r="32" spans="1:69" x14ac:dyDescent="0.25">
      <c r="AC32" s="22">
        <v>-2</v>
      </c>
    </row>
  </sheetData>
  <mergeCells count="26">
    <mergeCell ref="AE1:AF1"/>
    <mergeCell ref="AH1:AI1"/>
    <mergeCell ref="A29:B29"/>
    <mergeCell ref="A30:B30"/>
    <mergeCell ref="A23:B23"/>
    <mergeCell ref="A24:B24"/>
    <mergeCell ref="A25:B25"/>
    <mergeCell ref="A26:B26"/>
    <mergeCell ref="A27:B27"/>
    <mergeCell ref="A28:B28"/>
    <mergeCell ref="AU1:AV1"/>
    <mergeCell ref="BJ1:BK1"/>
    <mergeCell ref="BM1:BN1"/>
    <mergeCell ref="A22:B22"/>
    <mergeCell ref="A9:B9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8:B8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ВУЗы</vt:lpstr>
      <vt:lpstr>Кластеры</vt:lpstr>
      <vt:lpstr>МО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Алёнка</cp:lastModifiedBy>
  <cp:lastPrinted>2022-07-08T08:36:58Z</cp:lastPrinted>
  <dcterms:created xsi:type="dcterms:W3CDTF">2022-06-24T06:40:53Z</dcterms:created>
  <dcterms:modified xsi:type="dcterms:W3CDTF">2022-07-14T12:47:21Z</dcterms:modified>
</cp:coreProperties>
</file>